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<sst xmlns="http://schemas.openxmlformats.org/spreadsheetml/2006/main" count="221" uniqueCount="111">
  <si>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</si>
  <si>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</si>
  <si>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</si>
  <si>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</si>
  <si>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</si>
  <si>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</si>
  <si>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</si>
  <si>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</si>
  <si>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</si>
  <si>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</si>
  <si>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</si>
  <si>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</si>
  <si>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</si>
  <si>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</si>
  <si>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</si>
  <si>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</si>
  <si>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</si>
  <si>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</si>
  <si>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</si>
  <si>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</si>
  <si>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</si>
  <si>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</si>
  <si>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</si>
  <si>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</si>
  <si>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</si>
  <si>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</si>
  <si>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</si>
  <si>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</si>
  <si>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</si>
  <si>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</si>
  <si>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</si>
  <si>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</si>
  <si>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</si>
  <si>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</si>
  <si>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</si>
  <si>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</si>
  <si>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</si>
  <si>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</si>
  <si>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</si>
  <si>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</si>
  <si>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</si>
  <si>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</si>
  <si>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</si>
  <si>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</si>
  <si>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</si>
  <si>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</si>
  <si>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</si>
  <si>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</si>
  <si>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</si>
  <si>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</si>
  <si>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</si>
  <si>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</si>
  <si>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</si>
  <si>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</si>
  <si>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</si>
  <si>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</si>
  <si>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</si>
  <si>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</si>
  <si>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</si>
  <si>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</si>
  <si>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</si>
  <si>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</si>
  <si>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</si>
  <si>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</si>
  <si>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</si>
  <si>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</si>
  <si>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</si>
  <si>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</si>
  <si>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</si>
  <si>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</si>
  <si>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</si>
  <si>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</si>
  <si>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</si>
  <si>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</si>
  <si>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</si>
  <si>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</si>
  <si>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</si>
  <si>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</si>
  <si>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</si>
  <si>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</si>
  <si>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</si>
  <si>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</si>
  <si>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</si>
  <si>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</si>
  <si>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</si>
  <si>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</si>
  <si>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</si>
  <si>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</si>
  <si>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</si>
  <si>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</si>
  <si>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</si>
  <si>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</si>
  <si>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</si>
  <si>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</si>
  <si>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</si>
  <si>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</si>
  <si>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登米市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</si>
  <si>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</si>
  <si>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</si>
  <si>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</si>
  <si>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</si>
  <si>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</si>
  <si>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</si>
  <si>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</si>
  <si>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</si>
  <si>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</si>
  <si>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</si>
  <si>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</si>
  <si>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登米市の特定環境保全公共下水道整備は、平成２年度からの整備であり耐用年数に達していないことから、管渠の更新は実施しておりませんが、今後の老朽化対策としては、道路改良工事や上水道更新管敷設工事等に併せ管渠の敷設替えを行う等、他部局との連携を図りながら老朽化対策に向けた準備が必要であると考えます。</t>
    <rPh sb="1" eb="4">
      <t>トメシ</t>
    </rPh>
    <rPh sb="5" eb="7">
      <t>トクテイ</t>
    </rPh>
    <rPh sb="7" eb="9">
      <t>カンキョウ</t>
    </rPh>
    <rPh sb="9" eb="11">
      <t>ホゼン</t>
    </rPh>
    <rPh sb="11" eb="13">
      <t>コウキョウ</t>
    </rPh>
    <rPh sb="13" eb="16">
      <t>ゲスイドウ</t>
    </rPh>
    <rPh sb="16" eb="18">
      <t>セイビ</t>
    </rPh>
    <rPh sb="20" eb="22">
      <t>ヘイセイ</t>
    </rPh>
    <rPh sb="23" eb="25">
      <t>ネンド</t>
    </rPh>
    <rPh sb="28" eb="30">
      <t>セイビ</t>
    </rPh>
    <rPh sb="33" eb="37">
      <t>タイヨウネンスウ</t>
    </rPh>
    <rPh sb="38" eb="39">
      <t>タッ</t>
    </rPh>
    <rPh sb="49" eb="50">
      <t>クダ</t>
    </rPh>
    <rPh sb="50" eb="51">
      <t>キョ</t>
    </rPh>
    <rPh sb="52" eb="54">
      <t>コウシン</t>
    </rPh>
    <rPh sb="55" eb="57">
      <t>ジッシ</t>
    </rPh>
    <rPh sb="66" eb="68">
      <t>コンゴ</t>
    </rPh>
    <rPh sb="69" eb="72">
      <t>ロウキュウカ</t>
    </rPh>
    <rPh sb="72" eb="74">
      <t>タイサク</t>
    </rPh>
    <rPh sb="112" eb="113">
      <t>タ</t>
    </rPh>
    <rPh sb="113" eb="115">
      <t>ブキョク</t>
    </rPh>
    <rPh sb="117" eb="119">
      <t>レンケイ</t>
    </rPh>
    <rPh sb="120" eb="121">
      <t>ハカ</t>
    </rPh>
    <rPh sb="125" eb="128">
      <t>ロウキュウカ</t>
    </rPh>
    <rPh sb="128" eb="130">
      <t>タイサク</t>
    </rPh>
    <rPh sb="131" eb="132">
      <t>ム</t>
    </rPh>
    <rPh sb="134" eb="136">
      <t>ジュンビ</t>
    </rPh>
    <rPh sb="143" eb="144">
      <t>カンガ</t>
    </rPh>
    <phoneticPr fontId="4"/>
  </si>
  <si>
    <t>【①収益的収支比率】
　・単年度収支100％未満のため赤字経営となっています。更なる施設管理費の縮小について検討するとともに、水洗化率の向上に努める必要があります。
【④企業債残高対事業規模比率】
　・H24、H25は、災害復旧と借換債の影響により一時的に比率が上昇したものですが、今後も他類似団体の推移を参考にしながら、経営改善を図ります。
【⑤経費回収率】【⑥汚水処理原価】
　・汚水処理費用を使用料で賄えていない状況でありますが、他類似団体の回収率を上回っている状況です。一方、汚水処理減価は他類似団体を下回っていることから、更なる施設管理費の縮小について検討します。
【⑦施設利用率】
　・特環整備区域は公共整備区域に比べ、水洗化率が低い状況であることから、施設利用率も上がらない状況となっていますので、水洗化率向上のための対策が必要であると考えます。
【⑧水洗化率】
　・毎年の整備に比べ水洗化が進んでいない状況です。上記でも述べていますが、水洗化の負担軽減を図るような現行補助制度の見直しや新たな補助制度等の策定が必要であると考えます。</t>
    <rPh sb="2" eb="5">
      <t>シュウエキテキ</t>
    </rPh>
    <rPh sb="5" eb="7">
      <t>シュウシ</t>
    </rPh>
    <rPh sb="7" eb="9">
      <t>ヒリツ</t>
    </rPh>
    <rPh sb="13" eb="16">
      <t>タンネンド</t>
    </rPh>
    <rPh sb="16" eb="18">
      <t>シュウシ</t>
    </rPh>
    <rPh sb="22" eb="24">
      <t>ミマン</t>
    </rPh>
    <rPh sb="27" eb="29">
      <t>アカジ</t>
    </rPh>
    <rPh sb="29" eb="31">
      <t>ケイエイ</t>
    </rPh>
    <rPh sb="39" eb="40">
      <t>サラ</t>
    </rPh>
    <rPh sb="42" eb="44">
      <t>シセツ</t>
    </rPh>
    <rPh sb="44" eb="46">
      <t>カンリ</t>
    </rPh>
    <rPh sb="46" eb="47">
      <t>ヒ</t>
    </rPh>
    <rPh sb="48" eb="50">
      <t>シュクショウ</t>
    </rPh>
    <rPh sb="54" eb="56">
      <t>ケントウ</t>
    </rPh>
    <rPh sb="63" eb="65">
      <t>スイセン</t>
    </rPh>
    <rPh sb="65" eb="66">
      <t>カ</t>
    </rPh>
    <rPh sb="66" eb="67">
      <t>リツ</t>
    </rPh>
    <rPh sb="68" eb="70">
      <t>コウジョウ</t>
    </rPh>
    <rPh sb="71" eb="72">
      <t>ツト</t>
    </rPh>
    <rPh sb="74" eb="76">
      <t>ヒツヨウ</t>
    </rPh>
    <rPh sb="86" eb="88">
      <t>キギョウ</t>
    </rPh>
    <rPh sb="88" eb="89">
      <t>サイ</t>
    </rPh>
    <rPh sb="89" eb="91">
      <t>ザンダカ</t>
    </rPh>
    <rPh sb="91" eb="92">
      <t>タイ</t>
    </rPh>
    <rPh sb="92" eb="94">
      <t>ジギョウ</t>
    </rPh>
    <rPh sb="94" eb="96">
      <t>キボ</t>
    </rPh>
    <rPh sb="96" eb="98">
      <t>ヒリツ</t>
    </rPh>
    <rPh sb="111" eb="113">
      <t>サイガイ</t>
    </rPh>
    <rPh sb="113" eb="115">
      <t>フッキュウ</t>
    </rPh>
    <rPh sb="116" eb="119">
      <t>カリカエサイ</t>
    </rPh>
    <rPh sb="120" eb="122">
      <t>エイキョウ</t>
    </rPh>
    <rPh sb="125" eb="128">
      <t>イチジテキ</t>
    </rPh>
    <rPh sb="129" eb="131">
      <t>ヒリツ</t>
    </rPh>
    <rPh sb="132" eb="134">
      <t>ジョウショウ</t>
    </rPh>
    <rPh sb="142" eb="144">
      <t>コンゴ</t>
    </rPh>
    <rPh sb="145" eb="146">
      <t>ホカ</t>
    </rPh>
    <rPh sb="146" eb="148">
      <t>ルイジ</t>
    </rPh>
    <rPh sb="148" eb="150">
      <t>ダンタイ</t>
    </rPh>
    <rPh sb="151" eb="153">
      <t>スイイ</t>
    </rPh>
    <rPh sb="154" eb="156">
      <t>サンコウ</t>
    </rPh>
    <rPh sb="162" eb="164">
      <t>ケイエイ</t>
    </rPh>
    <rPh sb="164" eb="166">
      <t>カイゼン</t>
    </rPh>
    <rPh sb="167" eb="168">
      <t>ハカ</t>
    </rPh>
    <rPh sb="176" eb="178">
      <t>ケイヒ</t>
    </rPh>
    <rPh sb="178" eb="180">
      <t>カイシュウ</t>
    </rPh>
    <rPh sb="180" eb="181">
      <t>リツ</t>
    </rPh>
    <rPh sb="184" eb="186">
      <t>オスイ</t>
    </rPh>
    <rPh sb="186" eb="188">
      <t>ショリ</t>
    </rPh>
    <rPh sb="188" eb="190">
      <t>ゲンカ</t>
    </rPh>
    <rPh sb="194" eb="196">
      <t>オスイ</t>
    </rPh>
    <rPh sb="196" eb="198">
      <t>ショリ</t>
    </rPh>
    <rPh sb="198" eb="200">
      <t>ヒヨウ</t>
    </rPh>
    <rPh sb="201" eb="204">
      <t>シヨウリョウ</t>
    </rPh>
    <rPh sb="205" eb="206">
      <t>マカナ</t>
    </rPh>
    <rPh sb="211" eb="213">
      <t>ジョウキョウ</t>
    </rPh>
    <rPh sb="220" eb="221">
      <t>タ</t>
    </rPh>
    <rPh sb="221" eb="223">
      <t>ルイジ</t>
    </rPh>
    <rPh sb="223" eb="225">
      <t>ダンタイ</t>
    </rPh>
    <rPh sb="226" eb="229">
      <t>カイシュウリツ</t>
    </rPh>
    <rPh sb="230" eb="232">
      <t>ウワマワ</t>
    </rPh>
    <rPh sb="236" eb="238">
      <t>ジョウキョウ</t>
    </rPh>
    <rPh sb="241" eb="243">
      <t>イッポウ</t>
    </rPh>
    <rPh sb="244" eb="246">
      <t>オスイ</t>
    </rPh>
    <rPh sb="246" eb="248">
      <t>ショリ</t>
    </rPh>
    <rPh sb="248" eb="250">
      <t>ゲンカ</t>
    </rPh>
    <rPh sb="251" eb="252">
      <t>タ</t>
    </rPh>
    <rPh sb="252" eb="254">
      <t>ルイジ</t>
    </rPh>
    <rPh sb="254" eb="256">
      <t>ダンタイ</t>
    </rPh>
    <rPh sb="257" eb="259">
      <t>シタマワ</t>
    </rPh>
    <rPh sb="268" eb="269">
      <t>サラ</t>
    </rPh>
    <rPh sb="271" eb="273">
      <t>シセツ</t>
    </rPh>
    <rPh sb="273" eb="275">
      <t>カンリ</t>
    </rPh>
    <rPh sb="275" eb="276">
      <t>ヒ</t>
    </rPh>
    <rPh sb="277" eb="279">
      <t>シュクショウ</t>
    </rPh>
    <rPh sb="283" eb="285">
      <t>ケントウ</t>
    </rPh>
    <rPh sb="293" eb="295">
      <t>シセツ</t>
    </rPh>
    <rPh sb="295" eb="298">
      <t>リヨウリツ</t>
    </rPh>
    <rPh sb="304" eb="306">
      <t>セイビ</t>
    </rPh>
    <rPh sb="306" eb="308">
      <t>クイキ</t>
    </rPh>
    <rPh sb="309" eb="311">
      <t>コウキョウ</t>
    </rPh>
    <rPh sb="311" eb="313">
      <t>セイビ</t>
    </rPh>
    <rPh sb="313" eb="315">
      <t>クイキ</t>
    </rPh>
    <rPh sb="316" eb="317">
      <t>クラ</t>
    </rPh>
    <rPh sb="319" eb="321">
      <t>スイセン</t>
    </rPh>
    <rPh sb="321" eb="322">
      <t>カ</t>
    </rPh>
    <rPh sb="322" eb="323">
      <t>リツ</t>
    </rPh>
    <rPh sb="324" eb="325">
      <t>ヒク</t>
    </rPh>
    <rPh sb="326" eb="328">
      <t>ジョウキョウ</t>
    </rPh>
    <rPh sb="336" eb="338">
      <t>シセツ</t>
    </rPh>
    <rPh sb="338" eb="341">
      <t>リヨウリツ</t>
    </rPh>
    <rPh sb="342" eb="343">
      <t>ア</t>
    </rPh>
    <rPh sb="347" eb="349">
      <t>ジョウキョウ</t>
    </rPh>
    <rPh sb="359" eb="361">
      <t>スイセン</t>
    </rPh>
    <rPh sb="361" eb="362">
      <t>カ</t>
    </rPh>
    <rPh sb="362" eb="363">
      <t>リツ</t>
    </rPh>
    <rPh sb="363" eb="365">
      <t>コウジョウ</t>
    </rPh>
    <rPh sb="369" eb="371">
      <t>タイサク</t>
    </rPh>
    <rPh sb="372" eb="374">
      <t>ヒツヨウ</t>
    </rPh>
    <rPh sb="378" eb="379">
      <t>カンガ</t>
    </rPh>
    <rPh sb="387" eb="389">
      <t>スイセン</t>
    </rPh>
    <rPh sb="389" eb="390">
      <t>カ</t>
    </rPh>
    <rPh sb="390" eb="391">
      <t>リツ</t>
    </rPh>
    <rPh sb="395" eb="397">
      <t>マイトシ</t>
    </rPh>
    <rPh sb="398" eb="400">
      <t>セイビ</t>
    </rPh>
    <rPh sb="401" eb="402">
      <t>クラ</t>
    </rPh>
    <rPh sb="403" eb="405">
      <t>スイセン</t>
    </rPh>
    <rPh sb="405" eb="406">
      <t>カ</t>
    </rPh>
    <rPh sb="407" eb="408">
      <t>スス</t>
    </rPh>
    <rPh sb="413" eb="415">
      <t>ジョウキョウ</t>
    </rPh>
    <rPh sb="418" eb="420">
      <t>ジョウキ</t>
    </rPh>
    <rPh sb="422" eb="423">
      <t>ノ</t>
    </rPh>
    <rPh sb="430" eb="432">
      <t>スイセン</t>
    </rPh>
    <rPh sb="432" eb="433">
      <t>カ</t>
    </rPh>
    <rPh sb="434" eb="436">
      <t>フタン</t>
    </rPh>
    <rPh sb="436" eb="438">
      <t>ケイゲン</t>
    </rPh>
    <rPh sb="439" eb="440">
      <t>ハカ</t>
    </rPh>
    <rPh sb="444" eb="446">
      <t>ゲンコウ</t>
    </rPh>
    <rPh sb="446" eb="448">
      <t>ホジョ</t>
    </rPh>
    <rPh sb="448" eb="450">
      <t>セイド</t>
    </rPh>
    <rPh sb="451" eb="453">
      <t>ミナオ</t>
    </rPh>
    <rPh sb="455" eb="456">
      <t>アラ</t>
    </rPh>
    <rPh sb="458" eb="460">
      <t>ホジョ</t>
    </rPh>
    <rPh sb="460" eb="462">
      <t>セイド</t>
    </rPh>
    <rPh sb="462" eb="463">
      <t>トウ</t>
    </rPh>
    <rPh sb="464" eb="466">
      <t>サクテイ</t>
    </rPh>
    <rPh sb="467" eb="469">
      <t>ヒツヨウ</t>
    </rPh>
    <rPh sb="473" eb="474">
      <t>カンガ</t>
    </rPh>
    <phoneticPr fontId="4"/>
  </si>
  <si>
    <t>　登米市の特定環境保全公共下水道整備は、平成２年度より豊里地区で着手し５地区を整備していますが、平成３７年度の整備完了に向け、コスト縮減を図りながら計画的に整備を進めています。また、施設の効率的な管理運営に努め、ストックマネジメント手法を取り入れ、施設の長寿命化対策を進めています。
　一方、健全な下水道事業の経営に向けた水洗化率の向上については、現行で実施している水洗化の融資あっせん制度や排水設備工事補助金制度を見直しながら新たな補助制度を策定する等、住民の負担軽減を図りながら水洗化率の向上に努めて行きます。</t>
    <rPh sb="1" eb="4">
      <t>トメシ</t>
    </rPh>
    <rPh sb="5" eb="7">
      <t>トクテイ</t>
    </rPh>
    <rPh sb="7" eb="9">
      <t>カンキョウ</t>
    </rPh>
    <rPh sb="9" eb="11">
      <t>ホゼン</t>
    </rPh>
    <rPh sb="11" eb="13">
      <t>コウキョウ</t>
    </rPh>
    <rPh sb="13" eb="16">
      <t>ゲスイドウ</t>
    </rPh>
    <rPh sb="16" eb="18">
      <t>セイビ</t>
    </rPh>
    <rPh sb="20" eb="22">
      <t>ヘイセイ</t>
    </rPh>
    <rPh sb="23" eb="24">
      <t>ネン</t>
    </rPh>
    <rPh sb="27" eb="29">
      <t>トヨサト</t>
    </rPh>
    <rPh sb="29" eb="31">
      <t>チク</t>
    </rPh>
    <rPh sb="32" eb="34">
      <t>チャクシュ</t>
    </rPh>
    <rPh sb="36" eb="38">
      <t>チク</t>
    </rPh>
    <rPh sb="39" eb="41">
      <t>セイビ</t>
    </rPh>
    <rPh sb="48" eb="50">
      <t>ヘイセイ</t>
    </rPh>
    <rPh sb="52" eb="54">
      <t>ネンド</t>
    </rPh>
    <rPh sb="55" eb="57">
      <t>セイビ</t>
    </rPh>
    <rPh sb="57" eb="59">
      <t>カンリョウ</t>
    </rPh>
    <rPh sb="60" eb="61">
      <t>ム</t>
    </rPh>
    <rPh sb="66" eb="68">
      <t>シュクゲン</t>
    </rPh>
    <rPh sb="69" eb="70">
      <t>ハカ</t>
    </rPh>
    <rPh sb="74" eb="77">
      <t>ケイカクテキ</t>
    </rPh>
    <rPh sb="78" eb="80">
      <t>セイビ</t>
    </rPh>
    <rPh sb="81" eb="82">
      <t>スス</t>
    </rPh>
    <rPh sb="91" eb="93">
      <t>シセツ</t>
    </rPh>
    <rPh sb="94" eb="97">
      <t>コウリツテキ</t>
    </rPh>
    <rPh sb="98" eb="100">
      <t>カンリ</t>
    </rPh>
    <rPh sb="100" eb="102">
      <t>ウンエイ</t>
    </rPh>
    <rPh sb="103" eb="104">
      <t>ツト</t>
    </rPh>
    <rPh sb="116" eb="118">
      <t>シュホウ</t>
    </rPh>
    <rPh sb="119" eb="120">
      <t>ト</t>
    </rPh>
    <rPh sb="121" eb="122">
      <t>イ</t>
    </rPh>
    <rPh sb="124" eb="126">
      <t>シセツ</t>
    </rPh>
    <rPh sb="127" eb="128">
      <t>チョウ</t>
    </rPh>
    <rPh sb="128" eb="130">
      <t>ジュミョウ</t>
    </rPh>
    <rPh sb="130" eb="131">
      <t>カ</t>
    </rPh>
    <rPh sb="131" eb="133">
      <t>タイサク</t>
    </rPh>
    <rPh sb="134" eb="135">
      <t>スス</t>
    </rPh>
    <rPh sb="143" eb="145">
      <t>イッポウ</t>
    </rPh>
    <rPh sb="146" eb="148">
      <t>ケンゼン</t>
    </rPh>
    <rPh sb="149" eb="152">
      <t>ゲスイドウ</t>
    </rPh>
    <rPh sb="152" eb="154">
      <t>ジギョウ</t>
    </rPh>
    <rPh sb="155" eb="157">
      <t>ケイエイ</t>
    </rPh>
    <rPh sb="158" eb="159">
      <t>ム</t>
    </rPh>
    <rPh sb="161" eb="163">
      <t>スイセン</t>
    </rPh>
    <rPh sb="163" eb="164">
      <t>カ</t>
    </rPh>
    <rPh sb="164" eb="165">
      <t>リツ</t>
    </rPh>
    <rPh sb="166" eb="168">
      <t>コウジョウ</t>
    </rPh>
    <rPh sb="174" eb="176">
      <t>ゲンコウ</t>
    </rPh>
    <rPh sb="177" eb="179">
      <t>ジッシ</t>
    </rPh>
    <rPh sb="183" eb="185">
      <t>スイセン</t>
    </rPh>
    <rPh sb="185" eb="186">
      <t>カ</t>
    </rPh>
    <rPh sb="187" eb="189">
      <t>ユウシ</t>
    </rPh>
    <rPh sb="193" eb="195">
      <t>セイド</t>
    </rPh>
    <rPh sb="196" eb="198">
      <t>ハイスイ</t>
    </rPh>
    <rPh sb="198" eb="200">
      <t>セツビ</t>
    </rPh>
    <rPh sb="200" eb="202">
      <t>コウジ</t>
    </rPh>
    <rPh sb="202" eb="205">
      <t>ホジョキン</t>
    </rPh>
    <rPh sb="205" eb="207">
      <t>セイド</t>
    </rPh>
    <rPh sb="208" eb="210">
      <t>ミナオ</t>
    </rPh>
    <rPh sb="214" eb="215">
      <t>アラ</t>
    </rPh>
    <rPh sb="217" eb="219">
      <t>ホジョ</t>
    </rPh>
    <rPh sb="219" eb="221">
      <t>セイド</t>
    </rPh>
    <rPh sb="222" eb="224">
      <t>サクテイ</t>
    </rPh>
    <rPh sb="226" eb="227">
      <t>トウ</t>
    </rPh>
    <rPh sb="228" eb="230">
      <t>ジュウミン</t>
    </rPh>
    <rPh sb="231" eb="233">
      <t>フタン</t>
    </rPh>
    <rPh sb="233" eb="235">
      <t>ケイゲン</t>
    </rPh>
    <rPh sb="236" eb="237">
      <t>ハカ</t>
    </rPh>
    <rPh sb="241" eb="243">
      <t>スイセン</t>
    </rPh>
    <rPh sb="243" eb="244">
      <t>カ</t>
    </rPh>
    <rPh sb="244" eb="245">
      <t>リツ</t>
    </rPh>
    <rPh sb="246" eb="248">
      <t>コウジョウ</t>
    </rPh>
    <rPh sb="249" eb="250">
      <t>ツト</t>
    </rPh>
    <rPh sb="252" eb="253">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</si>
</sst>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497152"/>
        <c:axId val="446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0.11</c:v>
                </c:pt>
                <c:pt idx="3">
                  <c:v>0.05</c:v>
                </c:pt>
                <c:pt idx="4">
                  <c:v>0.04</c:v>
                </c:pt>
              </c:numCache>
            </c:numRef>
          </c:val>
          <c:smooth val="0"/>
        </c:ser>
        <c:dLbls>
          <c:showLegendKey val="0"/>
          <c:showVal val="0"/>
          <c:showCatName val="0"/>
          <c:showSerName val="0"/>
          <c:showPercent val="0"/>
          <c:showBubbleSize val="0"/>
        </c:dLbls>
        <c:marker val="1"/>
        <c:smooth val="0"/>
        <c:axId val="44497152"/>
        <c:axId val="44615168"/>
      </c:lineChart>
      <c:dateAx>
        <c:axId val="44497152"/>
        <c:scaling>
          <c:orientation val="minMax"/>
        </c:scaling>
        <c:delete val="1"/>
        <c:axPos val="b"/>
        <c:numFmt formatCode="ge" sourceLinked="1"/>
        <c:majorTickMark val="none"/>
        <c:minorTickMark val="none"/>
        <c:tickLblPos val="none"/>
        <c:crossAx val="44615168"/>
        <c:crosses val="autoZero"/>
        <c:auto val="1"/>
        <c:lblOffset val="100"/>
        <c:baseTimeUnit val="years"/>
      </c:dateAx>
      <c:valAx>
        <c:axId val="446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48.17</c:v>
                </c:pt>
                <c:pt idx="1">
                  <c:v>53.93</c:v>
                </c:pt>
                <c:pt idx="2">
                  <c:v>63.89</c:v>
                </c:pt>
                <c:pt idx="3">
                  <c:v>63.93</c:v>
                </c:pt>
                <c:pt idx="4">
                  <c:v>64.540000000000006</c:v>
                </c:pt>
              </c:numCache>
            </c:numRef>
          </c:val>
        </c:ser>
        <c:dLbls>
          <c:showLegendKey val="0"/>
          <c:showVal val="0"/>
          <c:showCatName val="0"/>
          <c:showSerName val="0"/>
          <c:showPercent val="0"/>
          <c:showBubbleSize val="0"/>
        </c:dLbls>
        <c:gapWidth val="150"/>
        <c:axId val="45072384"/>
        <c:axId val="450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42.31</c:v>
                </c:pt>
                <c:pt idx="3">
                  <c:v>43.65</c:v>
                </c:pt>
                <c:pt idx="4">
                  <c:v>43.58</c:v>
                </c:pt>
              </c:numCache>
            </c:numRef>
          </c:val>
          <c:smooth val="0"/>
        </c:ser>
        <c:dLbls>
          <c:showLegendKey val="0"/>
          <c:showVal val="0"/>
          <c:showCatName val="0"/>
          <c:showSerName val="0"/>
          <c:showPercent val="0"/>
          <c:showBubbleSize val="0"/>
        </c:dLbls>
        <c:marker val="1"/>
        <c:smooth val="0"/>
        <c:axId val="45072384"/>
        <c:axId val="45074304"/>
      </c:lineChart>
      <c:dateAx>
        <c:axId val="45072384"/>
        <c:scaling>
          <c:orientation val="minMax"/>
        </c:scaling>
        <c:delete val="1"/>
        <c:axPos val="b"/>
        <c:numFmt formatCode="ge" sourceLinked="1"/>
        <c:majorTickMark val="none"/>
        <c:minorTickMark val="none"/>
        <c:tickLblPos val="none"/>
        <c:crossAx val="45074304"/>
        <c:crosses val="autoZero"/>
        <c:auto val="1"/>
        <c:lblOffset val="100"/>
        <c:baseTimeUnit val="years"/>
      </c:dateAx>
      <c:valAx>
        <c:axId val="450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69.98</c:v>
                </c:pt>
                <c:pt idx="1">
                  <c:v>72.67</c:v>
                </c:pt>
                <c:pt idx="2">
                  <c:v>75.53</c:v>
                </c:pt>
                <c:pt idx="3">
                  <c:v>74.52</c:v>
                </c:pt>
                <c:pt idx="4">
                  <c:v>71.239999999999995</c:v>
                </c:pt>
              </c:numCache>
            </c:numRef>
          </c:val>
        </c:ser>
        <c:dLbls>
          <c:showLegendKey val="0"/>
          <c:showVal val="0"/>
          <c:showCatName val="0"/>
          <c:showSerName val="0"/>
          <c:showPercent val="0"/>
          <c:showBubbleSize val="0"/>
        </c:dLbls>
        <c:gapWidth val="150"/>
        <c:axId val="45092224"/>
        <c:axId val="450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81.3</c:v>
                </c:pt>
                <c:pt idx="3">
                  <c:v>82.2</c:v>
                </c:pt>
                <c:pt idx="4">
                  <c:v>82.35</c:v>
                </c:pt>
              </c:numCache>
            </c:numRef>
          </c:val>
          <c:smooth val="0"/>
        </c:ser>
        <c:dLbls>
          <c:showLegendKey val="0"/>
          <c:showVal val="0"/>
          <c:showCatName val="0"/>
          <c:showSerName val="0"/>
          <c:showPercent val="0"/>
          <c:showBubbleSize val="0"/>
        </c:dLbls>
        <c:marker val="1"/>
        <c:smooth val="0"/>
        <c:axId val="45092224"/>
        <c:axId val="45098496"/>
      </c:lineChart>
      <c:dateAx>
        <c:axId val="45092224"/>
        <c:scaling>
          <c:orientation val="minMax"/>
        </c:scaling>
        <c:delete val="1"/>
        <c:axPos val="b"/>
        <c:numFmt formatCode="ge" sourceLinked="1"/>
        <c:majorTickMark val="none"/>
        <c:minorTickMark val="none"/>
        <c:tickLblPos val="none"/>
        <c:crossAx val="45098496"/>
        <c:crosses val="autoZero"/>
        <c:auto val="1"/>
        <c:lblOffset val="100"/>
        <c:baseTimeUnit val="years"/>
      </c:dateAx>
      <c:valAx>
        <c:axId val="450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76.14</c:v>
                </c:pt>
                <c:pt idx="1">
                  <c:v>85.67</c:v>
                </c:pt>
                <c:pt idx="2">
                  <c:v>72.17</c:v>
                </c:pt>
                <c:pt idx="3">
                  <c:v>70.510000000000005</c:v>
                </c:pt>
                <c:pt idx="4">
                  <c:v>82.88</c:v>
                </c:pt>
              </c:numCache>
            </c:numRef>
          </c:val>
        </c:ser>
        <c:dLbls>
          <c:showLegendKey val="0"/>
          <c:showVal val="0"/>
          <c:showCatName val="0"/>
          <c:showSerName val="0"/>
          <c:showPercent val="0"/>
          <c:showBubbleSize val="0"/>
        </c:dLbls>
        <c:gapWidth val="150"/>
        <c:axId val="44772352"/>
        <c:axId val="447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772352"/>
        <c:axId val="44774528"/>
      </c:lineChart>
      <c:dateAx>
        <c:axId val="44772352"/>
        <c:scaling>
          <c:orientation val="minMax"/>
        </c:scaling>
        <c:delete val="1"/>
        <c:axPos val="b"/>
        <c:numFmt formatCode="ge" sourceLinked="1"/>
        <c:majorTickMark val="none"/>
        <c:minorTickMark val="none"/>
        <c:tickLblPos val="none"/>
        <c:crossAx val="44774528"/>
        <c:crosses val="autoZero"/>
        <c:auto val="1"/>
        <c:lblOffset val="100"/>
        <c:baseTimeUnit val="years"/>
      </c:dateAx>
      <c:valAx>
        <c:axId val="447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792448"/>
        <c:axId val="447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792448"/>
        <c:axId val="44794624"/>
      </c:lineChart>
      <c:dateAx>
        <c:axId val="44792448"/>
        <c:scaling>
          <c:orientation val="minMax"/>
        </c:scaling>
        <c:delete val="1"/>
        <c:axPos val="b"/>
        <c:numFmt formatCode="ge" sourceLinked="1"/>
        <c:majorTickMark val="none"/>
        <c:minorTickMark val="none"/>
        <c:tickLblPos val="none"/>
        <c:crossAx val="44794624"/>
        <c:crosses val="autoZero"/>
        <c:auto val="1"/>
        <c:lblOffset val="100"/>
        <c:baseTimeUnit val="years"/>
      </c:dateAx>
      <c:valAx>
        <c:axId val="447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816640"/>
        <c:axId val="448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816640"/>
        <c:axId val="44822912"/>
      </c:lineChart>
      <c:dateAx>
        <c:axId val="44816640"/>
        <c:scaling>
          <c:orientation val="minMax"/>
        </c:scaling>
        <c:delete val="1"/>
        <c:axPos val="b"/>
        <c:numFmt formatCode="ge" sourceLinked="1"/>
        <c:majorTickMark val="none"/>
        <c:minorTickMark val="none"/>
        <c:tickLblPos val="none"/>
        <c:crossAx val="44822912"/>
        <c:crosses val="autoZero"/>
        <c:auto val="1"/>
        <c:lblOffset val="100"/>
        <c:baseTimeUnit val="years"/>
      </c:dateAx>
      <c:valAx>
        <c:axId val="448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832640"/>
        <c:axId val="448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832640"/>
        <c:axId val="44834816"/>
      </c:lineChart>
      <c:dateAx>
        <c:axId val="44832640"/>
        <c:scaling>
          <c:orientation val="minMax"/>
        </c:scaling>
        <c:delete val="1"/>
        <c:axPos val="b"/>
        <c:numFmt formatCode="ge" sourceLinked="1"/>
        <c:majorTickMark val="none"/>
        <c:minorTickMark val="none"/>
        <c:tickLblPos val="none"/>
        <c:crossAx val="44834816"/>
        <c:crosses val="autoZero"/>
        <c:auto val="1"/>
        <c:lblOffset val="100"/>
        <c:baseTimeUnit val="years"/>
      </c:dateAx>
      <c:valAx>
        <c:axId val="448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844544"/>
        <c:axId val="448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844544"/>
        <c:axId val="44846464"/>
      </c:lineChart>
      <c:dateAx>
        <c:axId val="44844544"/>
        <c:scaling>
          <c:orientation val="minMax"/>
        </c:scaling>
        <c:delete val="1"/>
        <c:axPos val="b"/>
        <c:numFmt formatCode="ge" sourceLinked="1"/>
        <c:majorTickMark val="none"/>
        <c:minorTickMark val="none"/>
        <c:tickLblPos val="none"/>
        <c:crossAx val="44846464"/>
        <c:crosses val="autoZero"/>
        <c:auto val="1"/>
        <c:lblOffset val="100"/>
        <c:baseTimeUnit val="years"/>
      </c:dateAx>
      <c:valAx>
        <c:axId val="448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1197.4000000000001</c:v>
                </c:pt>
                <c:pt idx="1">
                  <c:v>656.8</c:v>
                </c:pt>
                <c:pt idx="2">
                  <c:v>2768.71</c:v>
                </c:pt>
                <c:pt idx="3">
                  <c:v>3248.14</c:v>
                </c:pt>
                <c:pt idx="4">
                  <c:v>1361.34</c:v>
                </c:pt>
              </c:numCache>
            </c:numRef>
          </c:val>
        </c:ser>
        <c:dLbls>
          <c:showLegendKey val="0"/>
          <c:showVal val="0"/>
          <c:showCatName val="0"/>
          <c:showSerName val="0"/>
          <c:showPercent val="0"/>
          <c:showBubbleSize val="0"/>
        </c:dLbls>
        <c:gapWidth val="150"/>
        <c:axId val="44864640"/>
        <c:axId val="448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1622.51</c:v>
                </c:pt>
                <c:pt idx="3">
                  <c:v>1569.13</c:v>
                </c:pt>
                <c:pt idx="4">
                  <c:v>1436</c:v>
                </c:pt>
              </c:numCache>
            </c:numRef>
          </c:val>
          <c:smooth val="0"/>
        </c:ser>
        <c:dLbls>
          <c:showLegendKey val="0"/>
          <c:showVal val="0"/>
          <c:showCatName val="0"/>
          <c:showSerName val="0"/>
          <c:showPercent val="0"/>
          <c:showBubbleSize val="0"/>
        </c:dLbls>
        <c:marker val="1"/>
        <c:smooth val="0"/>
        <c:axId val="44864640"/>
        <c:axId val="44866560"/>
      </c:lineChart>
      <c:dateAx>
        <c:axId val="44864640"/>
        <c:scaling>
          <c:orientation val="minMax"/>
        </c:scaling>
        <c:delete val="1"/>
        <c:axPos val="b"/>
        <c:numFmt formatCode="ge" sourceLinked="1"/>
        <c:majorTickMark val="none"/>
        <c:minorTickMark val="none"/>
        <c:tickLblPos val="none"/>
        <c:crossAx val="44866560"/>
        <c:crosses val="autoZero"/>
        <c:auto val="1"/>
        <c:lblOffset val="100"/>
        <c:baseTimeUnit val="years"/>
      </c:dateAx>
      <c:valAx>
        <c:axId val="448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76.180000000000007</c:v>
                </c:pt>
                <c:pt idx="1">
                  <c:v>81.67</c:v>
                </c:pt>
                <c:pt idx="2">
                  <c:v>40.94</c:v>
                </c:pt>
                <c:pt idx="3">
                  <c:v>64.95</c:v>
                </c:pt>
                <c:pt idx="4">
                  <c:v>87.95</c:v>
                </c:pt>
              </c:numCache>
            </c:numRef>
          </c:val>
        </c:ser>
        <c:dLbls>
          <c:showLegendKey val="0"/>
          <c:showVal val="0"/>
          <c:showCatName val="0"/>
          <c:showSerName val="0"/>
          <c:showPercent val="0"/>
          <c:showBubbleSize val="0"/>
        </c:dLbls>
        <c:gapWidth val="150"/>
        <c:axId val="45032192"/>
        <c:axId val="450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62.83</c:v>
                </c:pt>
                <c:pt idx="3">
                  <c:v>64.63</c:v>
                </c:pt>
                <c:pt idx="4">
                  <c:v>66.56</c:v>
                </c:pt>
              </c:numCache>
            </c:numRef>
          </c:val>
          <c:smooth val="0"/>
        </c:ser>
        <c:dLbls>
          <c:showLegendKey val="0"/>
          <c:showVal val="0"/>
          <c:showCatName val="0"/>
          <c:showSerName val="0"/>
          <c:showPercent val="0"/>
          <c:showBubbleSize val="0"/>
        </c:dLbls>
        <c:marker val="1"/>
        <c:smooth val="0"/>
        <c:axId val="45032192"/>
        <c:axId val="45034112"/>
      </c:lineChart>
      <c:dateAx>
        <c:axId val="45032192"/>
        <c:scaling>
          <c:orientation val="minMax"/>
        </c:scaling>
        <c:delete val="1"/>
        <c:axPos val="b"/>
        <c:numFmt formatCode="ge" sourceLinked="1"/>
        <c:majorTickMark val="none"/>
        <c:minorTickMark val="none"/>
        <c:tickLblPos val="none"/>
        <c:crossAx val="45034112"/>
        <c:crosses val="autoZero"/>
        <c:auto val="1"/>
        <c:lblOffset val="100"/>
        <c:baseTimeUnit val="years"/>
      </c:dateAx>
      <c:valAx>
        <c:axId val="450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210.56</c:v>
                </c:pt>
                <c:pt idx="1">
                  <c:v>199.42</c:v>
                </c:pt>
                <c:pt idx="2">
                  <c:v>401.32</c:v>
                </c:pt>
                <c:pt idx="3">
                  <c:v>255.62</c:v>
                </c:pt>
                <c:pt idx="4">
                  <c:v>193.2</c:v>
                </c:pt>
              </c:numCache>
            </c:numRef>
          </c:val>
        </c:ser>
        <c:dLbls>
          <c:showLegendKey val="0"/>
          <c:showVal val="0"/>
          <c:showCatName val="0"/>
          <c:showSerName val="0"/>
          <c:showPercent val="0"/>
          <c:showBubbleSize val="0"/>
        </c:dLbls>
        <c:gapWidth val="150"/>
        <c:axId val="45048192"/>
        <c:axId val="4505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250.43</c:v>
                </c:pt>
                <c:pt idx="3">
                  <c:v>245.75</c:v>
                </c:pt>
                <c:pt idx="4">
                  <c:v>244.29</c:v>
                </c:pt>
              </c:numCache>
            </c:numRef>
          </c:val>
          <c:smooth val="0"/>
        </c:ser>
        <c:dLbls>
          <c:showLegendKey val="0"/>
          <c:showVal val="0"/>
          <c:showCatName val="0"/>
          <c:showSerName val="0"/>
          <c:showPercent val="0"/>
          <c:showBubbleSize val="0"/>
        </c:dLbls>
        <c:marker val="1"/>
        <c:smooth val="0"/>
        <c:axId val="45048192"/>
        <c:axId val="45050112"/>
      </c:lineChart>
      <c:dateAx>
        <c:axId val="45048192"/>
        <c:scaling>
          <c:orientation val="minMax"/>
        </c:scaling>
        <c:delete val="1"/>
        <c:axPos val="b"/>
        <c:numFmt formatCode="ge" sourceLinked="1"/>
        <c:majorTickMark val="none"/>
        <c:minorTickMark val="none"/>
        <c:tickLblPos val="none"/>
        <c:crossAx val="45050112"/>
        <c:crosses val="autoZero"/>
        <c:auto val="1"/>
        <c:lblOffset val="100"/>
        <c:baseTimeUnit val="years"/>
      </c:dateAx>
      <c:valAx>
        <c:axId val="450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M86" sqref="BM85:BM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登米市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83763</v>
      </c>
      <c r="AM8" s="47"/>
      <c r="AN8" s="47"/>
      <c r="AO8" s="47"/>
      <c r="AP8" s="47"/>
      <c r="AQ8" s="47"/>
      <c r="AR8" s="47"/>
      <c r="AS8" s="47"/>
      <c r="AT8" s="43">
        <f>データ!S6</f>
        <v>536.12</v>
      </c>
      <c r="AU8" s="43"/>
      <c r="AV8" s="43"/>
      <c r="AW8" s="43"/>
      <c r="AX8" s="43"/>
      <c r="AY8" s="43"/>
      <c r="AZ8" s="43"/>
      <c r="BA8" s="43"/>
      <c r="BB8" s="43">
        <f>データ!T6</f>
        <v>156.24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20.72</v>
      </c>
      <c r="Q10" s="43"/>
      <c r="R10" s="43"/>
      <c r="S10" s="43"/>
      <c r="T10" s="43"/>
      <c r="U10" s="43"/>
      <c r="V10" s="43"/>
      <c r="W10" s="43">
        <f>データ!P6</f>
        <v>87.79</v>
      </c>
      <c r="X10" s="43"/>
      <c r="Y10" s="43"/>
      <c r="Z10" s="43"/>
      <c r="AA10" s="43"/>
      <c r="AB10" s="43"/>
      <c r="AC10" s="43"/>
      <c r="AD10" s="47">
        <f>データ!Q6</f>
        <v>3083</v>
      </c>
      <c r="AE10" s="47"/>
      <c r="AF10" s="47"/>
      <c r="AG10" s="47"/>
      <c r="AH10" s="47"/>
      <c r="AI10" s="47"/>
      <c r="AJ10" s="47"/>
      <c r="AK10" s="2"/>
      <c r="AL10" s="47">
        <f>データ!U6</f>
        <v>17263</v>
      </c>
      <c r="AM10" s="47"/>
      <c r="AN10" s="47"/>
      <c r="AO10" s="47"/>
      <c r="AP10" s="47"/>
      <c r="AQ10" s="47"/>
      <c r="AR10" s="47"/>
      <c r="AS10" s="47"/>
      <c r="AT10" s="43">
        <f>データ!V6</f>
        <v>8</v>
      </c>
      <c r="AU10" s="43"/>
      <c r="AV10" s="43"/>
      <c r="AW10" s="43"/>
      <c r="AX10" s="43"/>
      <c r="AY10" s="43"/>
      <c r="AZ10" s="43"/>
      <c r="BA10" s="43"/>
      <c r="BB10" s="43">
        <f>データ!W6</f>
        <v>2157.88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42129</v>
      </c>
      <c r="D6" s="31">
        <f t="shared" si="3"/>
        <v>47</v>
      </c>
      <c r="E6" s="31">
        <f t="shared" si="3"/>
        <v>17</v>
      </c>
      <c r="F6" s="31">
        <f t="shared" si="3"/>
        <v>4</v>
      </c>
      <c r="G6" s="31">
        <f t="shared" si="3"/>
        <v>0</v>
      </c>
      <c r="H6" s="31" t="str">
        <f t="shared" si="3"/>
        <v>宮城県　登米市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20.72</v>
      </c>
      <c r="P6" s="32">
        <f t="shared" si="3"/>
        <v>87.79</v>
      </c>
      <c r="Q6" s="32">
        <f t="shared" si="3"/>
        <v>3083</v>
      </c>
      <c r="R6" s="32">
        <f t="shared" si="3"/>
        <v>83763</v>
      </c>
      <c r="S6" s="32">
        <f t="shared" si="3"/>
        <v>536.12</v>
      </c>
      <c r="T6" s="32">
        <f t="shared" si="3"/>
        <v>156.24</v>
      </c>
      <c r="U6" s="32">
        <f t="shared" si="3"/>
        <v>17263</v>
      </c>
      <c r="V6" s="32">
        <f t="shared" si="3"/>
        <v>8</v>
      </c>
      <c r="W6" s="32">
        <f t="shared" si="3"/>
        <v>2157.88</v>
      </c>
      <c r="X6" s="33">
        <f>IF(X7="",NA(),X7)</f>
        <v>76.14</v>
      </c>
      <c r="Y6" s="33">
        <f t="shared" ref="Y6:AG6" si="4">IF(Y7="",NA(),Y7)</f>
        <v>85.67</v>
      </c>
      <c r="Z6" s="33">
        <f t="shared" si="4"/>
        <v>72.17</v>
      </c>
      <c r="AA6" s="33">
        <f t="shared" si="4"/>
        <v>70.510000000000005</v>
      </c>
      <c r="AB6" s="33">
        <f t="shared" si="4"/>
        <v>82.88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1197.4000000000001</v>
      </c>
      <c r="BF6" s="33">
        <f t="shared" ref="BF6:BN6" si="7">IF(BF7="",NA(),BF7)</f>
        <v>656.8</v>
      </c>
      <c r="BG6" s="33">
        <f t="shared" si="7"/>
        <v>2768.71</v>
      </c>
      <c r="BH6" s="33">
        <f t="shared" si="7"/>
        <v>3248.14</v>
      </c>
      <c r="BI6" s="33">
        <f t="shared" si="7"/>
        <v>1361.34</v>
      </c>
      <c r="BJ6" s="33">
        <f t="shared" si="7"/>
        <v>1868.17</v>
      </c>
      <c r="BK6" s="33">
        <f t="shared" si="7"/>
        <v>1835.56</v>
      </c>
      <c r="BL6" s="33">
        <f t="shared" si="7"/>
        <v>1622.51</v>
      </c>
      <c r="BM6" s="33">
        <f t="shared" si="7"/>
        <v>1569.13</v>
      </c>
      <c r="BN6" s="33">
        <f t="shared" si="7"/>
        <v>1436</v>
      </c>
      <c r="BO6" s="32" t="str">
        <f>IF(BO7="","",IF(BO7="-","【-】","【"&amp;SUBSTITUTE(TEXT(BO7,"#,##0.00"),"-","△")&amp;"】"))</f>
        <v>【1,479.31】</v>
      </c>
      <c r="BP6" s="33">
        <f>IF(BP7="",NA(),BP7)</f>
        <v>76.180000000000007</v>
      </c>
      <c r="BQ6" s="33">
        <f t="shared" ref="BQ6:BY6" si="8">IF(BQ7="",NA(),BQ7)</f>
        <v>81.67</v>
      </c>
      <c r="BR6" s="33">
        <f t="shared" si="8"/>
        <v>40.94</v>
      </c>
      <c r="BS6" s="33">
        <f t="shared" si="8"/>
        <v>64.95</v>
      </c>
      <c r="BT6" s="33">
        <f t="shared" si="8"/>
        <v>87.95</v>
      </c>
      <c r="BU6" s="33">
        <f t="shared" si="8"/>
        <v>55.15</v>
      </c>
      <c r="BV6" s="33">
        <f t="shared" si="8"/>
        <v>52.89</v>
      </c>
      <c r="BW6" s="33">
        <f t="shared" si="8"/>
        <v>62.83</v>
      </c>
      <c r="BX6" s="33">
        <f t="shared" si="8"/>
        <v>64.63</v>
      </c>
      <c r="BY6" s="33">
        <f t="shared" si="8"/>
        <v>66.56</v>
      </c>
      <c r="BZ6" s="32" t="str">
        <f>IF(BZ7="","",IF(BZ7="-","【-】","【"&amp;SUBSTITUTE(TEXT(BZ7,"#,##0.00"),"-","△")&amp;"】"))</f>
        <v>【63.50】</v>
      </c>
      <c r="CA6" s="33">
        <f>IF(CA7="",NA(),CA7)</f>
        <v>210.56</v>
      </c>
      <c r="CB6" s="33">
        <f t="shared" ref="CB6:CJ6" si="9">IF(CB7="",NA(),CB7)</f>
        <v>199.42</v>
      </c>
      <c r="CC6" s="33">
        <f t="shared" si="9"/>
        <v>401.32</v>
      </c>
      <c r="CD6" s="33">
        <f t="shared" si="9"/>
        <v>255.62</v>
      </c>
      <c r="CE6" s="33">
        <f t="shared" si="9"/>
        <v>193.2</v>
      </c>
      <c r="CF6" s="33">
        <f t="shared" si="9"/>
        <v>283.05</v>
      </c>
      <c r="CG6" s="33">
        <f t="shared" si="9"/>
        <v>300.52</v>
      </c>
      <c r="CH6" s="33">
        <f t="shared" si="9"/>
        <v>250.43</v>
      </c>
      <c r="CI6" s="33">
        <f t="shared" si="9"/>
        <v>245.75</v>
      </c>
      <c r="CJ6" s="33">
        <f t="shared" si="9"/>
        <v>244.29</v>
      </c>
      <c r="CK6" s="32" t="str">
        <f>IF(CK7="","",IF(CK7="-","【-】","【"&amp;SUBSTITUTE(TEXT(CK7,"#,##0.00"),"-","△")&amp;"】"))</f>
        <v>【253.12】</v>
      </c>
      <c r="CL6" s="33">
        <f>IF(CL7="",NA(),CL7)</f>
        <v>48.17</v>
      </c>
      <c r="CM6" s="33">
        <f t="shared" ref="CM6:CU6" si="10">IF(CM7="",NA(),CM7)</f>
        <v>53.93</v>
      </c>
      <c r="CN6" s="33">
        <f t="shared" si="10"/>
        <v>63.89</v>
      </c>
      <c r="CO6" s="33">
        <f t="shared" si="10"/>
        <v>63.93</v>
      </c>
      <c r="CP6" s="33">
        <f t="shared" si="10"/>
        <v>64.540000000000006</v>
      </c>
      <c r="CQ6" s="33">
        <f t="shared" si="10"/>
        <v>36.18</v>
      </c>
      <c r="CR6" s="33">
        <f t="shared" si="10"/>
        <v>36.799999999999997</v>
      </c>
      <c r="CS6" s="33">
        <f t="shared" si="10"/>
        <v>42.31</v>
      </c>
      <c r="CT6" s="33">
        <f t="shared" si="10"/>
        <v>43.65</v>
      </c>
      <c r="CU6" s="33">
        <f t="shared" si="10"/>
        <v>43.58</v>
      </c>
      <c r="CV6" s="32" t="str">
        <f>IF(CV7="","",IF(CV7="-","【-】","【"&amp;SUBSTITUTE(TEXT(CV7,"#,##0.00"),"-","△")&amp;"】"))</f>
        <v>【41.06】</v>
      </c>
      <c r="CW6" s="33">
        <f>IF(CW7="",NA(),CW7)</f>
        <v>69.98</v>
      </c>
      <c r="CX6" s="33">
        <f t="shared" ref="CX6:DF6" si="11">IF(CX7="",NA(),CX7)</f>
        <v>72.67</v>
      </c>
      <c r="CY6" s="33">
        <f t="shared" si="11"/>
        <v>75.53</v>
      </c>
      <c r="CZ6" s="33">
        <f t="shared" si="11"/>
        <v>74.52</v>
      </c>
      <c r="DA6" s="33">
        <f t="shared" si="11"/>
        <v>71.239999999999995</v>
      </c>
      <c r="DB6" s="33">
        <f t="shared" si="11"/>
        <v>72.14</v>
      </c>
      <c r="DC6" s="33">
        <f t="shared" si="11"/>
        <v>71.62</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0.11</v>
      </c>
      <c r="EL6" s="33">
        <f t="shared" si="14"/>
        <v>0.05</v>
      </c>
      <c r="EM6" s="33">
        <f t="shared" si="14"/>
        <v>0.04</v>
      </c>
      <c r="EN6" s="32" t="str">
        <f>IF(EN7="","",IF(EN7="-","【-】","【"&amp;SUBSTITUTE(TEXT(EN7,"#,##0.00"),"-","△")&amp;"】"))</f>
        <v>【0.05】</v>
      </c>
    </row>
    <row r="7" spans="1:144" s="34" customFormat="1">
      <c r="A7" s="26"/>
      <c r="B7" s="35">
        <v>2014</v>
      </c>
      <c r="C7" s="35">
        <v>42129</v>
      </c>
      <c r="D7" s="35">
        <v>47</v>
      </c>
      <c r="E7" s="35">
        <v>17</v>
      </c>
      <c r="F7" s="35">
        <v>4</v>
      </c>
      <c r="G7" s="35">
        <v>0</v>
      </c>
      <c r="H7" s="35" t="s">
        <v>96</v>
      </c>
      <c r="I7" s="35" t="s">
        <v>97</v>
      </c>
      <c r="J7" s="35" t="s">
        <v>98</v>
      </c>
      <c r="K7" s="35" t="s">
        <v>99</v>
      </c>
      <c r="L7" s="35" t="s">
        <v>100</v>
      </c>
      <c r="M7" s="36" t="s">
        <v>101</v>
      </c>
      <c r="N7" s="36" t="s">
        <v>102</v>
      </c>
      <c r="O7" s="36">
        <v>20.72</v>
      </c>
      <c r="P7" s="36">
        <v>87.79</v>
      </c>
      <c r="Q7" s="36">
        <v>3083</v>
      </c>
      <c r="R7" s="36">
        <v>83763</v>
      </c>
      <c r="S7" s="36">
        <v>536.12</v>
      </c>
      <c r="T7" s="36">
        <v>156.24</v>
      </c>
      <c r="U7" s="36">
        <v>17263</v>
      </c>
      <c r="V7" s="36">
        <v>8</v>
      </c>
      <c r="W7" s="36">
        <v>2157.88</v>
      </c>
      <c r="X7" s="36">
        <v>76.14</v>
      </c>
      <c r="Y7" s="36">
        <v>85.67</v>
      </c>
      <c r="Z7" s="36">
        <v>72.17</v>
      </c>
      <c r="AA7" s="36">
        <v>70.510000000000005</v>
      </c>
      <c r="AB7" s="36">
        <v>82.88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1197.4000000000001</v>
      </c>
      <c r="BF7" s="36">
        <v>656.8</v>
      </c>
      <c r="BG7" s="36">
        <v>2768.71</v>
      </c>
      <c r="BH7" s="36">
        <v>3248.14</v>
      </c>
      <c r="BI7" s="36">
        <v>1361.34</v>
      </c>
      <c r="BJ7" s="36">
        <v>1868.17</v>
      </c>
      <c r="BK7" s="36">
        <v>1835.56</v>
      </c>
      <c r="BL7" s="36">
        <v>1622.51</v>
      </c>
      <c r="BM7" s="36">
        <v>1569.13</v>
      </c>
      <c r="BN7" s="36">
        <v>1436</v>
      </c>
      <c r="BO7" s="36">
        <v>1479.31</v>
      </c>
      <c r="BP7" s="36">
        <v>76.180000000000007</v>
      </c>
      <c r="BQ7" s="36">
        <v>81.67</v>
      </c>
      <c r="BR7" s="36">
        <v>40.94</v>
      </c>
      <c r="BS7" s="36">
        <v>64.95</v>
      </c>
      <c r="BT7" s="36">
        <v>87.95</v>
      </c>
      <c r="BU7" s="36">
        <v>55.15</v>
      </c>
      <c r="BV7" s="36">
        <v>52.89</v>
      </c>
      <c r="BW7" s="36">
        <v>62.83</v>
      </c>
      <c r="BX7" s="36">
        <v>64.63</v>
      </c>
      <c r="BY7" s="36">
        <v>66.56</v>
      </c>
      <c r="BZ7" s="36">
        <v>63.5</v>
      </c>
      <c r="CA7" s="36">
        <v>210.56</v>
      </c>
      <c r="CB7" s="36">
        <v>199.42</v>
      </c>
      <c r="CC7" s="36">
        <v>401.32</v>
      </c>
      <c r="CD7" s="36">
        <v>255.62</v>
      </c>
      <c r="CE7" s="36">
        <v>193.2</v>
      </c>
      <c r="CF7" s="36">
        <v>283.05</v>
      </c>
      <c r="CG7" s="36">
        <v>300.52</v>
      </c>
      <c r="CH7" s="36">
        <v>250.43</v>
      </c>
      <c r="CI7" s="36">
        <v>245.75</v>
      </c>
      <c r="CJ7" s="36">
        <v>244.29</v>
      </c>
      <c r="CK7" s="36">
        <v>253.12</v>
      </c>
      <c r="CL7" s="36">
        <v>48.17</v>
      </c>
      <c r="CM7" s="36">
        <v>53.93</v>
      </c>
      <c r="CN7" s="36">
        <v>63.89</v>
      </c>
      <c r="CO7" s="36">
        <v>63.93</v>
      </c>
      <c r="CP7" s="36">
        <v>64.540000000000006</v>
      </c>
      <c r="CQ7" s="36">
        <v>36.18</v>
      </c>
      <c r="CR7" s="36">
        <v>36.799999999999997</v>
      </c>
      <c r="CS7" s="36">
        <v>42.31</v>
      </c>
      <c r="CT7" s="36">
        <v>43.65</v>
      </c>
      <c r="CU7" s="36">
        <v>43.58</v>
      </c>
      <c r="CV7" s="36">
        <v>41.06</v>
      </c>
      <c r="CW7" s="36">
        <v>69.98</v>
      </c>
      <c r="CX7" s="36">
        <v>72.67</v>
      </c>
      <c r="CY7" s="36">
        <v>75.53</v>
      </c>
      <c r="CZ7" s="36">
        <v>74.52</v>
      </c>
      <c r="DA7" s="36">
        <v>71.239999999999995</v>
      </c>
      <c r="DB7" s="36">
        <v>72.14</v>
      </c>
      <c r="DC7" s="36">
        <v>71.62</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Toshiba-User</cp:lastModifiedBy>
  <cp:lastPrinted>2016-02-26T02:28:37Z</cp:lastPrinted>
  <dcterms:created xsi:type="dcterms:W3CDTF">2016-02-03T09:00:54Z</dcterms:created>
  <dcterms:modified xsi:type="dcterms:W3CDTF">2016-03-04T05:55:08Z</dcterms:modified>
  <cp:category/>
</cp:coreProperties>
</file>