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B8" i="4"/>
  <c r="B6" i="4"/>
  <c r="D10" i="5" l="1"/>
  <c r="C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<sst xmlns="http://schemas.openxmlformats.org/spreadsheetml/2006/main" count="232" uniqueCount="111">
  <si>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</si>
  <si>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</si>
  <si>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</si>
  <si>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</si>
  <si>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</si>
  <si>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</si>
  <si>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</si>
  <si>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</si>
  <si>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</si>
  <si>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</si>
  <si>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</si>
  <si>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</si>
  <si>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</si>
  <si>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</si>
  <si>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</si>
  <si>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</si>
  <si>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</si>
  <si>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</si>
  <si>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</si>
  <si>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</si>
  <si>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</si>
  <si>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</si>
  <si>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</si>
  <si>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</si>
  <si>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</si>
  <si>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</si>
  <si>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</si>
  <si>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</si>
  <si>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</si>
  <si>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</si>
  <si>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</si>
  <si>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</si>
  <si>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</si>
  <si>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</si>
  <si>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</si>
  <si>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</si>
  <si>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</si>
  <si>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</si>
  <si>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</si>
  <si>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</si>
  <si>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</si>
  <si>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</si>
  <si>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</si>
  <si>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</si>
  <si>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</si>
  <si>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</si>
  <si>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</si>
  <si>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</si>
  <si>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</si>
  <si>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</si>
  <si>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</si>
  <si>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</si>
  <si>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</si>
  <si>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</si>
  <si>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</si>
  <si>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</si>
  <si>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</si>
  <si>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</si>
  <si>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</si>
  <si>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</si>
  <si>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</si>
  <si>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</si>
  <si>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</si>
  <si>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</si>
  <si>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</si>
  <si>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</si>
  <si>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</si>
  <si>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</si>
  <si>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</si>
  <si>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</si>
  <si>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</si>
  <si>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</si>
  <si>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</si>
  <si>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</si>
  <si>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</si>
  <si>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</si>
  <si>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</si>
  <si>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</si>
  <si>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</si>
  <si>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</si>
  <si>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</si>
  <si>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</si>
  <si>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</si>
  <si>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</si>
  <si>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</si>
  <si>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</si>
  <si>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</si>
  <si>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</si>
  <si>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</si>
  <si>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</si>
  <si>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</si>
  <si>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</si>
  <si>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</si>
  <si>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</si>
  <si>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</si>
  <si>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</si>
  <si>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登米市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</si>
  <si>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</si>
  <si>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</si>
  <si>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</si>
  <si>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</si>
  <si>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</si>
  <si>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</si>
  <si>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</si>
  <si>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</si>
  <si>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</si>
  <si>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</si>
  <si>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</si>
  <si>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・浄化槽事業のため、管渠の改善は該当しません。</t>
    <rPh sb="1" eb="4">
      <t>ジョウカソウ</t>
    </rPh>
    <rPh sb="4" eb="6">
      <t>ジギョウ</t>
    </rPh>
    <rPh sb="10" eb="11">
      <t>クダ</t>
    </rPh>
    <rPh sb="11" eb="12">
      <t>キョ</t>
    </rPh>
    <rPh sb="13" eb="15">
      <t>カイゼン</t>
    </rPh>
    <rPh sb="16" eb="18">
      <t>ガイトウ</t>
    </rPh>
    <phoneticPr fontId="4"/>
  </si>
  <si>
    <t>　登米市の個別排水処理施設整備は、平成10年度より豊里町で着手し、市内全体で124基を管理しています。現在は、特定地域生活排水処理整備で毎年125基程度を整備していますが、上記分析のとおり、浄化槽施設は設置コストは低いものの、管理コストが使用料を上回る状況となっております。今後は、平成32年度から地方公営企業法の適用に向けた業務を進めるとともに、維持管理費等の縮減に努めて、持続的な下水道サービスを提供できるよう取り組んでまいります。</t>
    <rPh sb="1" eb="4">
      <t>トメシ</t>
    </rPh>
    <rPh sb="5" eb="7">
      <t>コベツ</t>
    </rPh>
    <rPh sb="7" eb="9">
      <t>ハイスイ</t>
    </rPh>
    <rPh sb="9" eb="11">
      <t>ショリ</t>
    </rPh>
    <rPh sb="11" eb="13">
      <t>シセツ</t>
    </rPh>
    <rPh sb="13" eb="15">
      <t>セイビ</t>
    </rPh>
    <rPh sb="17" eb="19">
      <t>ヘイセイ</t>
    </rPh>
    <rPh sb="21" eb="23">
      <t>ネンド</t>
    </rPh>
    <rPh sb="29" eb="31">
      <t>チャクシュ</t>
    </rPh>
    <rPh sb="33" eb="35">
      <t>シナイ</t>
    </rPh>
    <rPh sb="35" eb="37">
      <t>ゼンタイ</t>
    </rPh>
    <rPh sb="41" eb="42">
      <t>キ</t>
    </rPh>
    <rPh sb="43" eb="45">
      <t>カンリ</t>
    </rPh>
    <rPh sb="51" eb="53">
      <t>ゲンザイ</t>
    </rPh>
    <rPh sb="55" eb="57">
      <t>トクテイ</t>
    </rPh>
    <rPh sb="57" eb="59">
      <t>チイキ</t>
    </rPh>
    <rPh sb="59" eb="61">
      <t>セイカツ</t>
    </rPh>
    <rPh sb="61" eb="63">
      <t>ハイスイ</t>
    </rPh>
    <rPh sb="63" eb="65">
      <t>ショリ</t>
    </rPh>
    <rPh sb="65" eb="67">
      <t>セイビ</t>
    </rPh>
    <rPh sb="68" eb="70">
      <t>マイトシ</t>
    </rPh>
    <rPh sb="73" eb="74">
      <t>キ</t>
    </rPh>
    <rPh sb="74" eb="76">
      <t>テイド</t>
    </rPh>
    <rPh sb="77" eb="79">
      <t>セイビ</t>
    </rPh>
    <rPh sb="86" eb="88">
      <t>ジョウキ</t>
    </rPh>
    <rPh sb="88" eb="90">
      <t>ブンセキ</t>
    </rPh>
    <rPh sb="95" eb="98">
      <t>ジョウカソウ</t>
    </rPh>
    <rPh sb="98" eb="100">
      <t>シセツ</t>
    </rPh>
    <rPh sb="101" eb="103">
      <t>セッチ</t>
    </rPh>
    <rPh sb="107" eb="108">
      <t>ヒク</t>
    </rPh>
    <rPh sb="113" eb="115">
      <t>カンリ</t>
    </rPh>
    <rPh sb="119" eb="122">
      <t>シヨウリョウ</t>
    </rPh>
    <rPh sb="123" eb="125">
      <t>ウワマワ</t>
    </rPh>
    <rPh sb="126" eb="128">
      <t>ジョウキョウ</t>
    </rPh>
    <phoneticPr fontId="4"/>
  </si>
  <si>
    <t>①収益的収支比率
　・単年度収支は100％未満のため赤字経営となっており、前年度と比べ0.74％下回る数値です。これは管理基数が124基と少ないため、単年度収支の増減により比率が上下するためですが、今後も維持管理費の縮減に努めてまいります。
④企業債残高対事業規模比率
　・H27年度の比率は、前年度より6.08％下回る数値で類似団体の平均値を下回る状況です。今後も企業債残高は減少していく計画であります。
⑤経費回収率　⑥汚水処理原価
　・維持管理費用等を使用料で賄えていない状況であり、汚水処理原価も類似団体を上回る状況となっております。
⑦施設利用率
　・節水設備や節約志向、人口減少等により１世帯当りの上水道使用水量は減少傾向にありますが、類似団体の平均と同率程度の推移となっております。
⑧水洗化率
　・個別排水処理施設については、合併前に設置されたものであります。設置世帯人口の増減により毎年の水洗化率は異なっていますが、類似団体の平均を上回る状況であります。
　それぞれの分析において、前年度と同程度で推移していることから、更なる維持管理費の縮減に努める必要があると考えます。</t>
    <rPh sb="1" eb="4">
      <t>シュウエキテキ</t>
    </rPh>
    <rPh sb="4" eb="6">
      <t>シュウシ</t>
    </rPh>
    <rPh sb="6" eb="8">
      <t>ヒリツ</t>
    </rPh>
    <rPh sb="11" eb="14">
      <t>タンネンド</t>
    </rPh>
    <rPh sb="14" eb="16">
      <t>シュウシ</t>
    </rPh>
    <rPh sb="21" eb="23">
      <t>ミマン</t>
    </rPh>
    <rPh sb="26" eb="28">
      <t>アカジ</t>
    </rPh>
    <rPh sb="28" eb="30">
      <t>ケイエイ</t>
    </rPh>
    <rPh sb="37" eb="40">
      <t>ゼンネンド</t>
    </rPh>
    <rPh sb="41" eb="42">
      <t>クラ</t>
    </rPh>
    <rPh sb="48" eb="50">
      <t>シタマワ</t>
    </rPh>
    <rPh sb="51" eb="53">
      <t>スウチ</t>
    </rPh>
    <rPh sb="59" eb="61">
      <t>カンリ</t>
    </rPh>
    <rPh sb="61" eb="63">
      <t>キスウ</t>
    </rPh>
    <rPh sb="67" eb="68">
      <t>キ</t>
    </rPh>
    <rPh sb="69" eb="70">
      <t>スク</t>
    </rPh>
    <rPh sb="75" eb="78">
      <t>タンネンド</t>
    </rPh>
    <rPh sb="78" eb="80">
      <t>シュウシ</t>
    </rPh>
    <rPh sb="81" eb="83">
      <t>ゾウゲン</t>
    </rPh>
    <rPh sb="86" eb="88">
      <t>ヒリツ</t>
    </rPh>
    <rPh sb="89" eb="91">
      <t>ジョウゲ</t>
    </rPh>
    <rPh sb="99" eb="101">
      <t>コンゴ</t>
    </rPh>
    <rPh sb="102" eb="104">
      <t>イジ</t>
    </rPh>
    <rPh sb="104" eb="106">
      <t>カンリ</t>
    </rPh>
    <rPh sb="106" eb="107">
      <t>ヒ</t>
    </rPh>
    <rPh sb="108" eb="110">
      <t>シュクゲン</t>
    </rPh>
    <rPh sb="111" eb="112">
      <t>ツト</t>
    </rPh>
    <rPh sb="122" eb="124">
      <t>キギョウ</t>
    </rPh>
    <rPh sb="124" eb="125">
      <t>サイ</t>
    </rPh>
    <rPh sb="125" eb="127">
      <t>ザンダカ</t>
    </rPh>
    <rPh sb="127" eb="128">
      <t>タイ</t>
    </rPh>
    <rPh sb="128" eb="130">
      <t>ジギョウ</t>
    </rPh>
    <rPh sb="130" eb="132">
      <t>キボ</t>
    </rPh>
    <rPh sb="132" eb="134">
      <t>ヒリツ</t>
    </rPh>
    <rPh sb="140" eb="142">
      <t>ネンド</t>
    </rPh>
    <rPh sb="143" eb="145">
      <t>ヒリツ</t>
    </rPh>
    <rPh sb="147" eb="150">
      <t>ゼンネンド</t>
    </rPh>
    <rPh sb="157" eb="159">
      <t>シタマワ</t>
    </rPh>
    <rPh sb="160" eb="162">
      <t>スウチ</t>
    </rPh>
    <rPh sb="163" eb="165">
      <t>ルイジ</t>
    </rPh>
    <rPh sb="165" eb="167">
      <t>ダンタイ</t>
    </rPh>
    <rPh sb="168" eb="171">
      <t>ヘイキンチ</t>
    </rPh>
    <rPh sb="172" eb="174">
      <t>シタマワ</t>
    </rPh>
    <rPh sb="175" eb="177">
      <t>ジョウキョウ</t>
    </rPh>
    <rPh sb="180" eb="182">
      <t>コンゴ</t>
    </rPh>
    <rPh sb="183" eb="185">
      <t>キギョウ</t>
    </rPh>
    <rPh sb="185" eb="186">
      <t>サイ</t>
    </rPh>
    <rPh sb="186" eb="188">
      <t>ザンダカ</t>
    </rPh>
    <rPh sb="189" eb="191">
      <t>ゲンショウ</t>
    </rPh>
    <rPh sb="195" eb="197">
      <t>ケイカク</t>
    </rPh>
    <rPh sb="205" eb="207">
      <t>ケイヒ</t>
    </rPh>
    <rPh sb="207" eb="209">
      <t>カイシュウ</t>
    </rPh>
    <rPh sb="209" eb="210">
      <t>リツ</t>
    </rPh>
    <rPh sb="212" eb="214">
      <t>オスイ</t>
    </rPh>
    <rPh sb="214" eb="216">
      <t>ショリ</t>
    </rPh>
    <rPh sb="216" eb="218">
      <t>ゲンカ</t>
    </rPh>
    <rPh sb="221" eb="223">
      <t>イジ</t>
    </rPh>
    <rPh sb="223" eb="225">
      <t>カンリ</t>
    </rPh>
    <rPh sb="225" eb="227">
      <t>ヒヨウ</t>
    </rPh>
    <rPh sb="227" eb="228">
      <t>トウ</t>
    </rPh>
    <rPh sb="229" eb="232">
      <t>シヨウリョウ</t>
    </rPh>
    <rPh sb="233" eb="234">
      <t>マカナ</t>
    </rPh>
    <rPh sb="239" eb="241">
      <t>ジョウキョウ</t>
    </rPh>
    <rPh sb="245" eb="247">
      <t>オスイ</t>
    </rPh>
    <rPh sb="247" eb="249">
      <t>ショリ</t>
    </rPh>
    <rPh sb="249" eb="251">
      <t>ゲンカ</t>
    </rPh>
    <rPh sb="252" eb="254">
      <t>ルイジ</t>
    </rPh>
    <rPh sb="254" eb="256">
      <t>ダンタイ</t>
    </rPh>
    <rPh sb="257" eb="259">
      <t>ウワマワ</t>
    </rPh>
    <rPh sb="260" eb="262">
      <t>ジョウキョウ</t>
    </rPh>
    <rPh sb="273" eb="275">
      <t>シセツ</t>
    </rPh>
    <rPh sb="275" eb="278">
      <t>リヨウリツ</t>
    </rPh>
    <rPh sb="281" eb="283">
      <t>セッスイ</t>
    </rPh>
    <rPh sb="283" eb="285">
      <t>セツビ</t>
    </rPh>
    <rPh sb="286" eb="288">
      <t>セツヤク</t>
    </rPh>
    <rPh sb="288" eb="290">
      <t>シコウ</t>
    </rPh>
    <rPh sb="291" eb="293">
      <t>ジンコウ</t>
    </rPh>
    <rPh sb="293" eb="295">
      <t>ゲンショウ</t>
    </rPh>
    <rPh sb="295" eb="296">
      <t>トウ</t>
    </rPh>
    <rPh sb="300" eb="302">
      <t>セタイ</t>
    </rPh>
    <rPh sb="302" eb="303">
      <t>アタ</t>
    </rPh>
    <rPh sb="305" eb="308">
      <t>ジョウスイドウ</t>
    </rPh>
    <rPh sb="308" eb="310">
      <t>シヨウ</t>
    </rPh>
    <rPh sb="310" eb="312">
      <t>スイリョウ</t>
    </rPh>
    <rPh sb="313" eb="315">
      <t>ゲンショウ</t>
    </rPh>
    <rPh sb="315" eb="317">
      <t>ケイコウ</t>
    </rPh>
    <rPh sb="324" eb="326">
      <t>ルイジ</t>
    </rPh>
    <rPh sb="326" eb="328">
      <t>ダンタイ</t>
    </rPh>
    <rPh sb="329" eb="331">
      <t>ヘイキン</t>
    </rPh>
    <rPh sb="332" eb="334">
      <t>ドウリツ</t>
    </rPh>
    <rPh sb="334" eb="336">
      <t>テイド</t>
    </rPh>
    <rPh sb="337" eb="339">
      <t>スイイ</t>
    </rPh>
    <rPh sb="350" eb="352">
      <t>スイセン</t>
    </rPh>
    <rPh sb="352" eb="353">
      <t>カ</t>
    </rPh>
    <rPh sb="353" eb="354">
      <t>リツ</t>
    </rPh>
    <rPh sb="357" eb="359">
      <t>コベツ</t>
    </rPh>
    <rPh sb="359" eb="361">
      <t>ハイスイ</t>
    </rPh>
    <rPh sb="361" eb="363">
      <t>ショリ</t>
    </rPh>
    <rPh sb="363" eb="365">
      <t>シセツ</t>
    </rPh>
    <rPh sb="371" eb="373">
      <t>ガッペイ</t>
    </rPh>
    <rPh sb="373" eb="374">
      <t>マエ</t>
    </rPh>
    <rPh sb="375" eb="377">
      <t>セッチ</t>
    </rPh>
    <rPh sb="388" eb="390">
      <t>セッチ</t>
    </rPh>
    <rPh sb="390" eb="392">
      <t>セタイ</t>
    </rPh>
    <rPh sb="392" eb="394">
      <t>ジンコウ</t>
    </rPh>
    <rPh sb="395" eb="397">
      <t>ゾウゲン</t>
    </rPh>
    <rPh sb="400" eb="402">
      <t>マイトシ</t>
    </rPh>
    <rPh sb="403" eb="405">
      <t>スイセン</t>
    </rPh>
    <rPh sb="405" eb="406">
      <t>カ</t>
    </rPh>
    <rPh sb="406" eb="407">
      <t>リツ</t>
    </rPh>
    <rPh sb="408" eb="409">
      <t>コト</t>
    </rPh>
    <rPh sb="417" eb="419">
      <t>ルイジ</t>
    </rPh>
    <rPh sb="419" eb="421">
      <t>ダンタイ</t>
    </rPh>
    <rPh sb="422" eb="424">
      <t>ヘイキン</t>
    </rPh>
    <rPh sb="425" eb="427">
      <t>ウワマワ</t>
    </rPh>
    <rPh sb="428" eb="430">
      <t>ジョウキョウ</t>
    </rPh>
    <rPh sb="444" eb="446">
      <t>ブンセキ</t>
    </rPh>
    <rPh sb="451" eb="454">
      <t>ゼンネンド</t>
    </rPh>
    <rPh sb="455" eb="458">
      <t>ドウテイド</t>
    </rPh>
    <rPh sb="459" eb="461">
      <t>スイイ</t>
    </rPh>
    <rPh sb="470" eb="471">
      <t>サラ</t>
    </rPh>
    <rPh sb="473" eb="475">
      <t>イジ</t>
    </rPh>
    <rPh sb="475" eb="477">
      <t>カンリ</t>
    </rPh>
    <rPh sb="477" eb="478">
      <t>ヒ</t>
    </rPh>
    <rPh sb="479" eb="481">
      <t>シュクゲン</t>
    </rPh>
    <rPh sb="482" eb="483">
      <t>ツト</t>
    </rPh>
    <rPh sb="485" eb="487">
      <t>ヒツヨウ</t>
    </rPh>
    <rPh sb="491" eb="492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</si>
</sst>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57152"/>
        <c:axId val="10190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57152"/>
        <c:axId val="101908480"/>
      </c:lineChart>
      <c:dateAx>
        <c:axId val="10185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08480"/>
        <c:crosses val="autoZero"/>
        <c:auto val="1"/>
        <c:lblOffset val="100"/>
        <c:baseTimeUnit val="years"/>
      </c:dateAx>
      <c:valAx>
        <c:axId val="10190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85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50.87</c:v>
                </c:pt>
                <c:pt idx="1">
                  <c:v>52.02</c:v>
                </c:pt>
                <c:pt idx="2">
                  <c:v>51.76</c:v>
                </c:pt>
                <c:pt idx="3">
                  <c:v>54.38</c:v>
                </c:pt>
                <c:pt idx="4">
                  <c:v>53.42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00384"/>
        <c:axId val="10640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58.58</c:v>
                </c:pt>
                <c:pt idx="2">
                  <c:v>48.69</c:v>
                </c:pt>
                <c:pt idx="3">
                  <c:v>52.52</c:v>
                </c:pt>
                <c:pt idx="4">
                  <c:v>54.14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00384"/>
        <c:axId val="106402560"/>
      </c:lineChart>
      <c:dateAx>
        <c:axId val="10640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02560"/>
        <c:crosses val="autoZero"/>
        <c:auto val="1"/>
        <c:lblOffset val="100"/>
        <c:baseTimeUnit val="years"/>
      </c:dateAx>
      <c:valAx>
        <c:axId val="10640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40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84.66</c:v>
                </c:pt>
                <c:pt idx="1">
                  <c:v>94.71</c:v>
                </c:pt>
                <c:pt idx="2">
                  <c:v>88.3</c:v>
                </c:pt>
                <c:pt idx="3">
                  <c:v>93.31</c:v>
                </c:pt>
                <c:pt idx="4">
                  <c:v>93.66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10208"/>
        <c:axId val="10652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74.290000000000006</c:v>
                </c:pt>
                <c:pt idx="1">
                  <c:v>72.31</c:v>
                </c:pt>
                <c:pt idx="2">
                  <c:v>87.42</c:v>
                </c:pt>
                <c:pt idx="3">
                  <c:v>84.94</c:v>
                </c:pt>
                <c:pt idx="4">
                  <c:v>84.69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10208"/>
        <c:axId val="106520576"/>
      </c:lineChart>
      <c:dateAx>
        <c:axId val="10651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20576"/>
        <c:crosses val="autoZero"/>
        <c:auto val="1"/>
        <c:lblOffset val="100"/>
        <c:baseTimeUnit val="years"/>
      </c:dateAx>
      <c:valAx>
        <c:axId val="10652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1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91.57</c:v>
                </c:pt>
                <c:pt idx="1">
                  <c:v>91.37</c:v>
                </c:pt>
                <c:pt idx="2">
                  <c:v>90.8</c:v>
                </c:pt>
                <c:pt idx="3">
                  <c:v>92.18</c:v>
                </c:pt>
                <c:pt idx="4">
                  <c:v>91.44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66368"/>
        <c:axId val="5106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66368"/>
        <c:axId val="51068288"/>
      </c:lineChart>
      <c:dateAx>
        <c:axId val="5106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068288"/>
        <c:crosses val="autoZero"/>
        <c:auto val="1"/>
        <c:lblOffset val="100"/>
        <c:baseTimeUnit val="years"/>
      </c:dateAx>
      <c:valAx>
        <c:axId val="5106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06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94656"/>
        <c:axId val="5109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94656"/>
        <c:axId val="51096576"/>
      </c:lineChart>
      <c:dateAx>
        <c:axId val="5109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096576"/>
        <c:crosses val="autoZero"/>
        <c:auto val="1"/>
        <c:lblOffset val="100"/>
        <c:baseTimeUnit val="years"/>
      </c:dateAx>
      <c:valAx>
        <c:axId val="5109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09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70912"/>
        <c:axId val="1020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70912"/>
        <c:axId val="102077184"/>
      </c:lineChart>
      <c:dateAx>
        <c:axId val="102070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77184"/>
        <c:crosses val="autoZero"/>
        <c:auto val="1"/>
        <c:lblOffset val="100"/>
        <c:baseTimeUnit val="years"/>
      </c:dateAx>
      <c:valAx>
        <c:axId val="1020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7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87296"/>
        <c:axId val="10408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87296"/>
        <c:axId val="104080128"/>
      </c:lineChart>
      <c:dateAx>
        <c:axId val="10208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80128"/>
        <c:crosses val="autoZero"/>
        <c:auto val="1"/>
        <c:lblOffset val="100"/>
        <c:baseTimeUnit val="years"/>
      </c:dateAx>
      <c:valAx>
        <c:axId val="10408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8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93952"/>
        <c:axId val="10410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3952"/>
        <c:axId val="104108416"/>
      </c:lineChart>
      <c:dateAx>
        <c:axId val="10409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108416"/>
        <c:crosses val="autoZero"/>
        <c:auto val="1"/>
        <c:lblOffset val="100"/>
        <c:baseTimeUnit val="years"/>
      </c:dateAx>
      <c:valAx>
        <c:axId val="10410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9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142.19</c:v>
                </c:pt>
                <c:pt idx="1">
                  <c:v>665.25</c:v>
                </c:pt>
                <c:pt idx="2">
                  <c:v>830.19</c:v>
                </c:pt>
                <c:pt idx="3">
                  <c:v>337.95</c:v>
                </c:pt>
                <c:pt idx="4">
                  <c:v>331.87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04160"/>
        <c:axId val="10420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844.96</c:v>
                </c:pt>
                <c:pt idx="1">
                  <c:v>862.78</c:v>
                </c:pt>
                <c:pt idx="2">
                  <c:v>799.41</c:v>
                </c:pt>
                <c:pt idx="3">
                  <c:v>701.33</c:v>
                </c:pt>
                <c:pt idx="4">
                  <c:v>663.76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04160"/>
        <c:axId val="104206336"/>
      </c:lineChart>
      <c:dateAx>
        <c:axId val="10420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06336"/>
        <c:crosses val="autoZero"/>
        <c:auto val="1"/>
        <c:lblOffset val="100"/>
        <c:baseTimeUnit val="years"/>
      </c:dateAx>
      <c:valAx>
        <c:axId val="10420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0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56.97</c:v>
                </c:pt>
                <c:pt idx="1">
                  <c:v>57.47</c:v>
                </c:pt>
                <c:pt idx="2">
                  <c:v>60.26</c:v>
                </c:pt>
                <c:pt idx="3">
                  <c:v>46.1</c:v>
                </c:pt>
                <c:pt idx="4">
                  <c:v>50.89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44736"/>
        <c:axId val="10424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54.55</c:v>
                </c:pt>
                <c:pt idx="2">
                  <c:v>51.57</c:v>
                </c:pt>
                <c:pt idx="3">
                  <c:v>53.48</c:v>
                </c:pt>
                <c:pt idx="4">
                  <c:v>53.76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44736"/>
        <c:axId val="104246656"/>
      </c:lineChart>
      <c:dateAx>
        <c:axId val="10424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46656"/>
        <c:crosses val="autoZero"/>
        <c:auto val="1"/>
        <c:lblOffset val="100"/>
        <c:baseTimeUnit val="years"/>
      </c:dateAx>
      <c:valAx>
        <c:axId val="10424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4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275.10000000000002</c:v>
                </c:pt>
                <c:pt idx="1">
                  <c:v>278.62</c:v>
                </c:pt>
                <c:pt idx="2">
                  <c:v>265.95</c:v>
                </c:pt>
                <c:pt idx="3">
                  <c:v>354.75</c:v>
                </c:pt>
                <c:pt idx="4">
                  <c:v>321.97000000000003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66752"/>
        <c:axId val="10638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297.51</c:v>
                </c:pt>
                <c:pt idx="1">
                  <c:v>275.64999999999998</c:v>
                </c:pt>
                <c:pt idx="2">
                  <c:v>282.5</c:v>
                </c:pt>
                <c:pt idx="3">
                  <c:v>277.29000000000002</c:v>
                </c:pt>
                <c:pt idx="4">
                  <c:v>275.25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66752"/>
        <c:axId val="106382464"/>
      </c:lineChart>
      <c:dateAx>
        <c:axId val="10426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82464"/>
        <c:crosses val="autoZero"/>
        <c:auto val="1"/>
        <c:lblOffset val="100"/>
        <c:baseTimeUnit val="years"/>
      </c:dateAx>
      <c:valAx>
        <c:axId val="10638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6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4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登米市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82816</v>
      </c>
      <c r="AM8" s="47"/>
      <c r="AN8" s="47"/>
      <c r="AO8" s="47"/>
      <c r="AP8" s="47"/>
      <c r="AQ8" s="47"/>
      <c r="AR8" s="47"/>
      <c r="AS8" s="47"/>
      <c r="AT8" s="43">
        <f>データ!S6</f>
        <v>536.12</v>
      </c>
      <c r="AU8" s="43"/>
      <c r="AV8" s="43"/>
      <c r="AW8" s="43"/>
      <c r="AX8" s="43"/>
      <c r="AY8" s="43"/>
      <c r="AZ8" s="43"/>
      <c r="BA8" s="43"/>
      <c r="BB8" s="43">
        <f>データ!T6</f>
        <v>154.47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0.61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3083</v>
      </c>
      <c r="AE10" s="47"/>
      <c r="AF10" s="47"/>
      <c r="AG10" s="47"/>
      <c r="AH10" s="47"/>
      <c r="AI10" s="47"/>
      <c r="AJ10" s="47"/>
      <c r="AK10" s="2"/>
      <c r="AL10" s="47">
        <f>データ!U6</f>
        <v>505</v>
      </c>
      <c r="AM10" s="47"/>
      <c r="AN10" s="47"/>
      <c r="AO10" s="47"/>
      <c r="AP10" s="47"/>
      <c r="AQ10" s="47"/>
      <c r="AR10" s="47"/>
      <c r="AS10" s="47"/>
      <c r="AT10" s="43">
        <f>データ!V6</f>
        <v>0.33</v>
      </c>
      <c r="AU10" s="43"/>
      <c r="AV10" s="43"/>
      <c r="AW10" s="43"/>
      <c r="AX10" s="43"/>
      <c r="AY10" s="43"/>
      <c r="AZ10" s="43"/>
      <c r="BA10" s="43"/>
      <c r="BB10" s="43">
        <f>データ!W6</f>
        <v>1530.3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42129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宮城県　登米市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0.61</v>
      </c>
      <c r="P6" s="32">
        <f t="shared" si="3"/>
        <v>100</v>
      </c>
      <c r="Q6" s="32">
        <f t="shared" si="3"/>
        <v>3083</v>
      </c>
      <c r="R6" s="32">
        <f t="shared" si="3"/>
        <v>82816</v>
      </c>
      <c r="S6" s="32">
        <f t="shared" si="3"/>
        <v>536.12</v>
      </c>
      <c r="T6" s="32">
        <f t="shared" si="3"/>
        <v>154.47</v>
      </c>
      <c r="U6" s="32">
        <f t="shared" si="3"/>
        <v>505</v>
      </c>
      <c r="V6" s="32">
        <f t="shared" si="3"/>
        <v>0.33</v>
      </c>
      <c r="W6" s="32">
        <f t="shared" si="3"/>
        <v>1530.3</v>
      </c>
      <c r="X6" s="33">
        <f>IF(X7="",NA(),X7)</f>
        <v>91.57</v>
      </c>
      <c r="Y6" s="33">
        <f t="shared" ref="Y6:AG6" si="4">IF(Y7="",NA(),Y7)</f>
        <v>91.37</v>
      </c>
      <c r="Z6" s="33">
        <f t="shared" si="4"/>
        <v>90.8</v>
      </c>
      <c r="AA6" s="33">
        <f t="shared" si="4"/>
        <v>92.18</v>
      </c>
      <c r="AB6" s="33">
        <f t="shared" si="4"/>
        <v>91.44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142.19</v>
      </c>
      <c r="BF6" s="33">
        <f t="shared" ref="BF6:BN6" si="7">IF(BF7="",NA(),BF7)</f>
        <v>665.25</v>
      </c>
      <c r="BG6" s="33">
        <f t="shared" si="7"/>
        <v>830.19</v>
      </c>
      <c r="BH6" s="33">
        <f t="shared" si="7"/>
        <v>337.95</v>
      </c>
      <c r="BI6" s="33">
        <f t="shared" si="7"/>
        <v>331.87</v>
      </c>
      <c r="BJ6" s="33">
        <f t="shared" si="7"/>
        <v>844.96</v>
      </c>
      <c r="BK6" s="33">
        <f t="shared" si="7"/>
        <v>862.78</v>
      </c>
      <c r="BL6" s="33">
        <f t="shared" si="7"/>
        <v>799.41</v>
      </c>
      <c r="BM6" s="33">
        <f t="shared" si="7"/>
        <v>701.33</v>
      </c>
      <c r="BN6" s="33">
        <f t="shared" si="7"/>
        <v>663.76</v>
      </c>
      <c r="BO6" s="32" t="str">
        <f>IF(BO7="","",IF(BO7="-","【-】","【"&amp;SUBSTITUTE(TEXT(BO7,"#,##0.00"),"-","△")&amp;"】"))</f>
        <v>【623.71】</v>
      </c>
      <c r="BP6" s="33">
        <f>IF(BP7="",NA(),BP7)</f>
        <v>56.97</v>
      </c>
      <c r="BQ6" s="33">
        <f t="shared" ref="BQ6:BY6" si="8">IF(BQ7="",NA(),BQ7)</f>
        <v>57.47</v>
      </c>
      <c r="BR6" s="33">
        <f t="shared" si="8"/>
        <v>60.26</v>
      </c>
      <c r="BS6" s="33">
        <f t="shared" si="8"/>
        <v>46.1</v>
      </c>
      <c r="BT6" s="33">
        <f t="shared" si="8"/>
        <v>50.89</v>
      </c>
      <c r="BU6" s="33">
        <f t="shared" si="8"/>
        <v>51.86</v>
      </c>
      <c r="BV6" s="33">
        <f t="shared" si="8"/>
        <v>54.55</v>
      </c>
      <c r="BW6" s="33">
        <f t="shared" si="8"/>
        <v>51.57</v>
      </c>
      <c r="BX6" s="33">
        <f t="shared" si="8"/>
        <v>53.48</v>
      </c>
      <c r="BY6" s="33">
        <f t="shared" si="8"/>
        <v>53.76</v>
      </c>
      <c r="BZ6" s="32" t="str">
        <f>IF(BZ7="","",IF(BZ7="-","【-】","【"&amp;SUBSTITUTE(TEXT(BZ7,"#,##0.00"),"-","△")&amp;"】"))</f>
        <v>【51.88】</v>
      </c>
      <c r="CA6" s="33">
        <f>IF(CA7="",NA(),CA7)</f>
        <v>275.10000000000002</v>
      </c>
      <c r="CB6" s="33">
        <f t="shared" ref="CB6:CJ6" si="9">IF(CB7="",NA(),CB7)</f>
        <v>278.62</v>
      </c>
      <c r="CC6" s="33">
        <f t="shared" si="9"/>
        <v>265.95</v>
      </c>
      <c r="CD6" s="33">
        <f t="shared" si="9"/>
        <v>354.75</v>
      </c>
      <c r="CE6" s="33">
        <f t="shared" si="9"/>
        <v>321.97000000000003</v>
      </c>
      <c r="CF6" s="33">
        <f t="shared" si="9"/>
        <v>297.51</v>
      </c>
      <c r="CG6" s="33">
        <f t="shared" si="9"/>
        <v>275.64999999999998</v>
      </c>
      <c r="CH6" s="33">
        <f t="shared" si="9"/>
        <v>282.5</v>
      </c>
      <c r="CI6" s="33">
        <f t="shared" si="9"/>
        <v>277.29000000000002</v>
      </c>
      <c r="CJ6" s="33">
        <f t="shared" si="9"/>
        <v>275.25</v>
      </c>
      <c r="CK6" s="32" t="str">
        <f>IF(CK7="","",IF(CK7="-","【-】","【"&amp;SUBSTITUTE(TEXT(CK7,"#,##0.00"),"-","△")&amp;"】"))</f>
        <v>【295.51】</v>
      </c>
      <c r="CL6" s="33">
        <f>IF(CL7="",NA(),CL7)</f>
        <v>50.87</v>
      </c>
      <c r="CM6" s="33">
        <f t="shared" ref="CM6:CU6" si="10">IF(CM7="",NA(),CM7)</f>
        <v>52.02</v>
      </c>
      <c r="CN6" s="33">
        <f t="shared" si="10"/>
        <v>51.76</v>
      </c>
      <c r="CO6" s="33">
        <f t="shared" si="10"/>
        <v>54.38</v>
      </c>
      <c r="CP6" s="33">
        <f t="shared" si="10"/>
        <v>53.42</v>
      </c>
      <c r="CQ6" s="33">
        <f t="shared" si="10"/>
        <v>55.42</v>
      </c>
      <c r="CR6" s="33">
        <f t="shared" si="10"/>
        <v>58.58</v>
      </c>
      <c r="CS6" s="33">
        <f t="shared" si="10"/>
        <v>48.69</v>
      </c>
      <c r="CT6" s="33">
        <f t="shared" si="10"/>
        <v>52.52</v>
      </c>
      <c r="CU6" s="33">
        <f t="shared" si="10"/>
        <v>54.14</v>
      </c>
      <c r="CV6" s="32" t="str">
        <f>IF(CV7="","",IF(CV7="-","【-】","【"&amp;SUBSTITUTE(TEXT(CV7,"#,##0.00"),"-","△")&amp;"】"))</f>
        <v>【51.98】</v>
      </c>
      <c r="CW6" s="33">
        <f>IF(CW7="",NA(),CW7)</f>
        <v>84.66</v>
      </c>
      <c r="CX6" s="33">
        <f t="shared" ref="CX6:DF6" si="11">IF(CX7="",NA(),CX7)</f>
        <v>94.71</v>
      </c>
      <c r="CY6" s="33">
        <f t="shared" si="11"/>
        <v>88.3</v>
      </c>
      <c r="CZ6" s="33">
        <f t="shared" si="11"/>
        <v>93.31</v>
      </c>
      <c r="DA6" s="33">
        <f t="shared" si="11"/>
        <v>93.66</v>
      </c>
      <c r="DB6" s="33">
        <f t="shared" si="11"/>
        <v>74.290000000000006</v>
      </c>
      <c r="DC6" s="33">
        <f t="shared" si="11"/>
        <v>72.31</v>
      </c>
      <c r="DD6" s="33">
        <f t="shared" si="11"/>
        <v>87.42</v>
      </c>
      <c r="DE6" s="33">
        <f t="shared" si="11"/>
        <v>84.94</v>
      </c>
      <c r="DF6" s="33">
        <f t="shared" si="11"/>
        <v>84.69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42129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0.61</v>
      </c>
      <c r="P7" s="36">
        <v>100</v>
      </c>
      <c r="Q7" s="36">
        <v>3083</v>
      </c>
      <c r="R7" s="36">
        <v>82816</v>
      </c>
      <c r="S7" s="36">
        <v>536.12</v>
      </c>
      <c r="T7" s="36">
        <v>154.47</v>
      </c>
      <c r="U7" s="36">
        <v>505</v>
      </c>
      <c r="V7" s="36">
        <v>0.33</v>
      </c>
      <c r="W7" s="36">
        <v>1530.3</v>
      </c>
      <c r="X7" s="36">
        <v>91.57</v>
      </c>
      <c r="Y7" s="36">
        <v>91.37</v>
      </c>
      <c r="Z7" s="36">
        <v>90.8</v>
      </c>
      <c r="AA7" s="36">
        <v>92.18</v>
      </c>
      <c r="AB7" s="36">
        <v>91.44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142.19</v>
      </c>
      <c r="BF7" s="36">
        <v>665.25</v>
      </c>
      <c r="BG7" s="36">
        <v>830.19</v>
      </c>
      <c r="BH7" s="36">
        <v>337.95</v>
      </c>
      <c r="BI7" s="36">
        <v>331.87</v>
      </c>
      <c r="BJ7" s="36">
        <v>844.96</v>
      </c>
      <c r="BK7" s="36">
        <v>862.78</v>
      </c>
      <c r="BL7" s="36">
        <v>799.41</v>
      </c>
      <c r="BM7" s="36">
        <v>701.33</v>
      </c>
      <c r="BN7" s="36">
        <v>663.76</v>
      </c>
      <c r="BO7" s="36">
        <v>623.71</v>
      </c>
      <c r="BP7" s="36">
        <v>56.97</v>
      </c>
      <c r="BQ7" s="36">
        <v>57.47</v>
      </c>
      <c r="BR7" s="36">
        <v>60.26</v>
      </c>
      <c r="BS7" s="36">
        <v>46.1</v>
      </c>
      <c r="BT7" s="36">
        <v>50.89</v>
      </c>
      <c r="BU7" s="36">
        <v>51.86</v>
      </c>
      <c r="BV7" s="36">
        <v>54.55</v>
      </c>
      <c r="BW7" s="36">
        <v>51.57</v>
      </c>
      <c r="BX7" s="36">
        <v>53.48</v>
      </c>
      <c r="BY7" s="36">
        <v>53.76</v>
      </c>
      <c r="BZ7" s="36">
        <v>51.88</v>
      </c>
      <c r="CA7" s="36">
        <v>275.10000000000002</v>
      </c>
      <c r="CB7" s="36">
        <v>278.62</v>
      </c>
      <c r="CC7" s="36">
        <v>265.95</v>
      </c>
      <c r="CD7" s="36">
        <v>354.75</v>
      </c>
      <c r="CE7" s="36">
        <v>321.97000000000003</v>
      </c>
      <c r="CF7" s="36">
        <v>297.51</v>
      </c>
      <c r="CG7" s="36">
        <v>275.64999999999998</v>
      </c>
      <c r="CH7" s="36">
        <v>282.5</v>
      </c>
      <c r="CI7" s="36">
        <v>277.29000000000002</v>
      </c>
      <c r="CJ7" s="36">
        <v>275.25</v>
      </c>
      <c r="CK7" s="36">
        <v>295.51</v>
      </c>
      <c r="CL7" s="36">
        <v>50.87</v>
      </c>
      <c r="CM7" s="36">
        <v>52.02</v>
      </c>
      <c r="CN7" s="36">
        <v>51.76</v>
      </c>
      <c r="CO7" s="36">
        <v>54.38</v>
      </c>
      <c r="CP7" s="36">
        <v>53.42</v>
      </c>
      <c r="CQ7" s="36">
        <v>55.42</v>
      </c>
      <c r="CR7" s="36">
        <v>58.58</v>
      </c>
      <c r="CS7" s="36">
        <v>48.69</v>
      </c>
      <c r="CT7" s="36">
        <v>52.52</v>
      </c>
      <c r="CU7" s="36">
        <v>54.14</v>
      </c>
      <c r="CV7" s="36">
        <v>51.98</v>
      </c>
      <c r="CW7" s="36">
        <v>84.66</v>
      </c>
      <c r="CX7" s="36">
        <v>94.71</v>
      </c>
      <c r="CY7" s="36">
        <v>88.3</v>
      </c>
      <c r="CZ7" s="36">
        <v>93.31</v>
      </c>
      <c r="DA7" s="36">
        <v>93.66</v>
      </c>
      <c r="DB7" s="36">
        <v>74.290000000000006</v>
      </c>
      <c r="DC7" s="36">
        <v>72.31</v>
      </c>
      <c r="DD7" s="36">
        <v>87.42</v>
      </c>
      <c r="DE7" s="36">
        <v>84.94</v>
      </c>
      <c r="DF7" s="36">
        <v>84.69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2017-02-08T03:25:33Z</dcterms:created>
  <dcterms:modified xsi:type="dcterms:W3CDTF">2017-02-13T08:11:50Z</dcterms:modified>
  <cp:category/>
</cp:coreProperties>
</file>