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<sst xmlns="http://schemas.openxmlformats.org/spreadsheetml/2006/main" count="221" uniqueCount="111">
  <si>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</si>
  <si>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</si>
  <si>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</si>
  <si>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</si>
  <si>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</si>
  <si>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</si>
  <si>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</si>
  <si>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</si>
  <si>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</si>
  <si>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</si>
  <si>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</si>
  <si>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</si>
  <si>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</si>
  <si>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</si>
  <si>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</si>
  <si>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</si>
  <si>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</si>
  <si>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</si>
  <si>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</si>
  <si>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</si>
  <si>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</si>
  <si>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</si>
  <si>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</si>
  <si>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</si>
  <si>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</si>
  <si>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</si>
  <si>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</si>
  <si>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</si>
  <si>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</si>
  <si>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</si>
  <si>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</si>
  <si>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</si>
  <si>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</si>
  <si>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</si>
  <si>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</si>
  <si>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</si>
  <si>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</si>
  <si>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</si>
  <si>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</si>
  <si>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</si>
  <si>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</si>
  <si>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</si>
  <si>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</si>
  <si>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</si>
  <si>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</si>
  <si>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</si>
  <si>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</si>
  <si>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</si>
  <si>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</si>
  <si>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</si>
  <si>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</si>
  <si>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</si>
  <si>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</si>
  <si>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</si>
  <si>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</si>
  <si>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</si>
  <si>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</si>
  <si>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</si>
  <si>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</si>
  <si>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</si>
  <si>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</si>
  <si>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</si>
  <si>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</si>
  <si>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</si>
  <si>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</si>
  <si>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</si>
  <si>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</si>
  <si>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</si>
  <si>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</si>
  <si>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</si>
  <si>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</si>
  <si>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</si>
  <si>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</si>
  <si>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</si>
  <si>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</si>
  <si>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</si>
  <si>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</si>
  <si>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</si>
  <si>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</si>
  <si>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</si>
  <si>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</si>
  <si>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</si>
  <si>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</si>
  <si>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</si>
  <si>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</si>
  <si>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</si>
  <si>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</si>
  <si>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</si>
  <si>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</si>
  <si>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</si>
  <si>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</si>
  <si>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</si>
  <si>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</si>
  <si>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</si>
  <si>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</si>
  <si>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</si>
  <si>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登米市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</si>
  <si>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</si>
  <si>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</si>
  <si>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</si>
  <si>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</si>
  <si>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</si>
  <si>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</si>
  <si>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</si>
  <si>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</si>
  <si>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</si>
  <si>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</si>
  <si>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</si>
  <si>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・単年度収支100％未満のため赤字経営となっており、前年度と同程度の比率で推移しております。
④企業債残高対事業規模比率
　・Ｈ27年度の比率は前年度を下回り、類似団体に比較しても比率が下がっております。今後も企業債残高は減少していく計画であります。
⑤経費回収率　⑥汚水処理原価
　・汚水処理費用を使用料で賄えていない状況でありますが、比率や原価は類似団体を上回わる状況となっております。
⑦施設利用率
　・年々利用世帯が増加する一方で、節水設備や節約志向、人口減少等により１世帯当りの上水道使用水量が減少傾向にあることから、少ない上昇率となっているものの、類似団体より利用率が上回っています。
⑧水洗化率
　・毎年の整備に比べ水洗化が進んでいない状況で、類似団体の平均を下回っております。
　それぞれの分析において、前年度と比較した数値は同程度で推移しておりますが、水洗化率においては類似団体の平均を下回っていること等から、今後も、更なる施設管理費の削減と水洗化率の向上に努めていく必要があると考えます。</t>
    <rPh sb="1" eb="4">
      <t>シュウエキテキ</t>
    </rPh>
    <rPh sb="4" eb="6">
      <t>シュウシ</t>
    </rPh>
    <rPh sb="6" eb="8">
      <t>ヒリツ</t>
    </rPh>
    <rPh sb="11" eb="14">
      <t>タンネンド</t>
    </rPh>
    <rPh sb="14" eb="16">
      <t>シュウシ</t>
    </rPh>
    <rPh sb="20" eb="22">
      <t>ミマン</t>
    </rPh>
    <rPh sb="25" eb="27">
      <t>アカジ</t>
    </rPh>
    <rPh sb="27" eb="29">
      <t>ケイエイ</t>
    </rPh>
    <rPh sb="36" eb="39">
      <t>ゼンネンド</t>
    </rPh>
    <rPh sb="40" eb="43">
      <t>ドウテイド</t>
    </rPh>
    <rPh sb="44" eb="46">
      <t>ヒリツ</t>
    </rPh>
    <rPh sb="47" eb="49">
      <t>スイイ</t>
    </rPh>
    <rPh sb="58" eb="60">
      <t>キギョウ</t>
    </rPh>
    <rPh sb="60" eb="61">
      <t>サイ</t>
    </rPh>
    <rPh sb="61" eb="63">
      <t>ザンダカ</t>
    </rPh>
    <rPh sb="63" eb="64">
      <t>タイ</t>
    </rPh>
    <rPh sb="64" eb="66">
      <t>ジギョウ</t>
    </rPh>
    <rPh sb="66" eb="68">
      <t>キボ</t>
    </rPh>
    <rPh sb="68" eb="70">
      <t>ヒリツ</t>
    </rPh>
    <rPh sb="76" eb="78">
      <t>ネンド</t>
    </rPh>
    <rPh sb="79" eb="81">
      <t>ヒリツ</t>
    </rPh>
    <rPh sb="82" eb="84">
      <t>ゼンネン</t>
    </rPh>
    <rPh sb="84" eb="85">
      <t>ド</t>
    </rPh>
    <rPh sb="86" eb="88">
      <t>シタマワ</t>
    </rPh>
    <rPh sb="90" eb="92">
      <t>ルイジ</t>
    </rPh>
    <rPh sb="92" eb="94">
      <t>ダンタイ</t>
    </rPh>
    <rPh sb="95" eb="97">
      <t>ヒカク</t>
    </rPh>
    <rPh sb="100" eb="102">
      <t>ヒリツ</t>
    </rPh>
    <rPh sb="103" eb="104">
      <t>サ</t>
    </rPh>
    <rPh sb="112" eb="114">
      <t>コンゴ</t>
    </rPh>
    <rPh sb="115" eb="117">
      <t>キギョウ</t>
    </rPh>
    <rPh sb="117" eb="118">
      <t>サイ</t>
    </rPh>
    <rPh sb="118" eb="120">
      <t>ザンダカ</t>
    </rPh>
    <rPh sb="121" eb="123">
      <t>ゲンショウ</t>
    </rPh>
    <rPh sb="127" eb="129">
      <t>ケイカク</t>
    </rPh>
    <rPh sb="137" eb="139">
      <t>ケイヒ</t>
    </rPh>
    <rPh sb="139" eb="141">
      <t>カイシュウ</t>
    </rPh>
    <rPh sb="141" eb="142">
      <t>リツ</t>
    </rPh>
    <rPh sb="144" eb="146">
      <t>オスイ</t>
    </rPh>
    <rPh sb="146" eb="148">
      <t>ショリ</t>
    </rPh>
    <rPh sb="148" eb="150">
      <t>ゲンカ</t>
    </rPh>
    <rPh sb="153" eb="155">
      <t>オスイ</t>
    </rPh>
    <rPh sb="155" eb="157">
      <t>ショリ</t>
    </rPh>
    <rPh sb="157" eb="159">
      <t>ヒヨウ</t>
    </rPh>
    <rPh sb="160" eb="163">
      <t>シヨウリョウ</t>
    </rPh>
    <rPh sb="164" eb="165">
      <t>マカナ</t>
    </rPh>
    <rPh sb="170" eb="172">
      <t>ジョウキョウ</t>
    </rPh>
    <rPh sb="179" eb="181">
      <t>ヒリツ</t>
    </rPh>
    <rPh sb="182" eb="184">
      <t>ゲンカ</t>
    </rPh>
    <rPh sb="185" eb="187">
      <t>ルイジ</t>
    </rPh>
    <rPh sb="187" eb="189">
      <t>ダンタイ</t>
    </rPh>
    <rPh sb="190" eb="192">
      <t>ウワマワ</t>
    </rPh>
    <rPh sb="194" eb="196">
      <t>ジョウキョウ</t>
    </rPh>
    <rPh sb="207" eb="209">
      <t>シセツ</t>
    </rPh>
    <rPh sb="209" eb="212">
      <t>リヨウリツ</t>
    </rPh>
    <rPh sb="215" eb="217">
      <t>ネンネン</t>
    </rPh>
    <rPh sb="217" eb="219">
      <t>リヨウ</t>
    </rPh>
    <rPh sb="219" eb="221">
      <t>セタイ</t>
    </rPh>
    <rPh sb="222" eb="224">
      <t>ゾウカ</t>
    </rPh>
    <rPh sb="226" eb="228">
      <t>イッポウ</t>
    </rPh>
    <rPh sb="230" eb="232">
      <t>セッスイ</t>
    </rPh>
    <rPh sb="232" eb="234">
      <t>セツビ</t>
    </rPh>
    <rPh sb="235" eb="237">
      <t>セツヤク</t>
    </rPh>
    <rPh sb="237" eb="239">
      <t>シコウ</t>
    </rPh>
    <rPh sb="240" eb="242">
      <t>ジンコウ</t>
    </rPh>
    <rPh sb="242" eb="244">
      <t>ゲンショウ</t>
    </rPh>
    <rPh sb="244" eb="245">
      <t>トウ</t>
    </rPh>
    <rPh sb="249" eb="251">
      <t>セタイ</t>
    </rPh>
    <rPh sb="251" eb="252">
      <t>アタ</t>
    </rPh>
    <rPh sb="254" eb="257">
      <t>ジョウスイドウ</t>
    </rPh>
    <rPh sb="257" eb="259">
      <t>シヨウ</t>
    </rPh>
    <rPh sb="259" eb="261">
      <t>スイリョウ</t>
    </rPh>
    <rPh sb="262" eb="264">
      <t>ゲンショウ</t>
    </rPh>
    <rPh sb="264" eb="266">
      <t>ケイコウ</t>
    </rPh>
    <rPh sb="274" eb="275">
      <t>スク</t>
    </rPh>
    <rPh sb="277" eb="279">
      <t>ジョウショウ</t>
    </rPh>
    <rPh sb="279" eb="280">
      <t>リツ</t>
    </rPh>
    <rPh sb="290" eb="292">
      <t>ルイジ</t>
    </rPh>
    <rPh sb="292" eb="294">
      <t>ダンタイ</t>
    </rPh>
    <rPh sb="296" eb="299">
      <t>リヨウリツ</t>
    </rPh>
    <rPh sb="300" eb="302">
      <t>ウワマワ</t>
    </rPh>
    <rPh sb="310" eb="312">
      <t>スイセン</t>
    </rPh>
    <rPh sb="312" eb="313">
      <t>カ</t>
    </rPh>
    <rPh sb="313" eb="314">
      <t>リツ</t>
    </rPh>
    <rPh sb="364" eb="366">
      <t>ブンセキ</t>
    </rPh>
    <rPh sb="371" eb="374">
      <t>ゼンネンド</t>
    </rPh>
    <rPh sb="375" eb="377">
      <t>ヒカク</t>
    </rPh>
    <rPh sb="379" eb="381">
      <t>スウチ</t>
    </rPh>
    <rPh sb="382" eb="383">
      <t>ドウ</t>
    </rPh>
    <rPh sb="383" eb="385">
      <t>テイド</t>
    </rPh>
    <rPh sb="386" eb="388">
      <t>スイイ</t>
    </rPh>
    <rPh sb="396" eb="398">
      <t>スイセン</t>
    </rPh>
    <rPh sb="398" eb="399">
      <t>カ</t>
    </rPh>
    <rPh sb="399" eb="400">
      <t>リツ</t>
    </rPh>
    <rPh sb="405" eb="407">
      <t>ルイジ</t>
    </rPh>
    <rPh sb="407" eb="409">
      <t>ダンタイ</t>
    </rPh>
    <rPh sb="410" eb="412">
      <t>ヘイキン</t>
    </rPh>
    <rPh sb="413" eb="415">
      <t>シタマワ</t>
    </rPh>
    <rPh sb="421" eb="422">
      <t>トウ</t>
    </rPh>
    <rPh sb="429" eb="430">
      <t>サラ</t>
    </rPh>
    <rPh sb="454" eb="456">
      <t>ヒツヨウ</t>
    </rPh>
    <rPh sb="460" eb="461">
      <t>カンガ</t>
    </rPh>
    <phoneticPr fontId="4"/>
  </si>
  <si>
    <t>・登米市の特定環境保全公共下水道整備は、平成２年度から整備に着手したところであり、現時点で耐用年数に達していない。このことから、管渠の更新は実施していないものの、平成29年度からストックマネジメント計画の策定に着手し、施設の点検・調査計画及び改修・修繕計画を明確化し、持続的な下水道サービスの提供と更新費用の平準化を図るよう取り組んでまいります。</t>
    <rPh sb="1" eb="4">
      <t>トメシ</t>
    </rPh>
    <rPh sb="5" eb="7">
      <t>トクテイ</t>
    </rPh>
    <rPh sb="7" eb="9">
      <t>カンキョウ</t>
    </rPh>
    <rPh sb="9" eb="11">
      <t>ホゼン</t>
    </rPh>
    <rPh sb="11" eb="13">
      <t>コウキョウ</t>
    </rPh>
    <rPh sb="13" eb="16">
      <t>ゲスイドウ</t>
    </rPh>
    <rPh sb="16" eb="18">
      <t>セイビ</t>
    </rPh>
    <rPh sb="20" eb="22">
      <t>ヘイセイ</t>
    </rPh>
    <rPh sb="23" eb="25">
      <t>ネンド</t>
    </rPh>
    <rPh sb="27" eb="29">
      <t>セイビ</t>
    </rPh>
    <rPh sb="30" eb="32">
      <t>チャクシュ</t>
    </rPh>
    <rPh sb="41" eb="44">
      <t>ゲンジテン</t>
    </rPh>
    <rPh sb="45" eb="49">
      <t>タイヨウネンスウ</t>
    </rPh>
    <rPh sb="50" eb="51">
      <t>タッ</t>
    </rPh>
    <rPh sb="64" eb="65">
      <t>クダ</t>
    </rPh>
    <rPh sb="65" eb="66">
      <t>キョ</t>
    </rPh>
    <rPh sb="67" eb="69">
      <t>コウシン</t>
    </rPh>
    <rPh sb="70" eb="72">
      <t>ジッシ</t>
    </rPh>
    <phoneticPr fontId="4"/>
  </si>
  <si>
    <t>　登米市の特定環境保全公共下水道整備は、平成２年度から豊里地区で着手し５地区を整備しておりますが、平成37年度の整備完了に向け、コスト縮減を図りながら計画的に整備を進めております。
　管理面では、平成32年度から地方公営企業法の適用に向けた業務を進めるとともに、平成29年度からはストックマネジメント計画の策定に着手し、持続的な下水道サービスを提供できるよう取り組んでまいります。
　また、健全な下水道事業の経営に向けた水洗化率の向上については、現行で実施している水洗化の融資あっせん制度や排水設備工事補助金制度を見直ししながら新たな補助制度を検討する等、住民の負担軽減を図りながら水洗化率の向上に努めてまいります。併せて、現行使用料体系と施設管理費等を分析し、適正な時機における使用料の改定に向けても検討してまいります。</t>
    <rPh sb="1" eb="4">
      <t>トメシ</t>
    </rPh>
    <rPh sb="5" eb="7">
      <t>トクテイ</t>
    </rPh>
    <rPh sb="7" eb="9">
      <t>カンキョウ</t>
    </rPh>
    <rPh sb="9" eb="11">
      <t>ホゼン</t>
    </rPh>
    <rPh sb="11" eb="13">
      <t>コウキョウ</t>
    </rPh>
    <rPh sb="13" eb="16">
      <t>ゲスイドウ</t>
    </rPh>
    <rPh sb="16" eb="18">
      <t>セイビ</t>
    </rPh>
    <rPh sb="20" eb="22">
      <t>ヘイセイ</t>
    </rPh>
    <rPh sb="23" eb="24">
      <t>ネン</t>
    </rPh>
    <rPh sb="27" eb="29">
      <t>トヨサト</t>
    </rPh>
    <rPh sb="29" eb="31">
      <t>チク</t>
    </rPh>
    <rPh sb="32" eb="34">
      <t>チャクシュ</t>
    </rPh>
    <rPh sb="36" eb="38">
      <t>チク</t>
    </rPh>
    <rPh sb="39" eb="41">
      <t>セイビ</t>
    </rPh>
    <rPh sb="49" eb="51">
      <t>ヘイセイ</t>
    </rPh>
    <rPh sb="53" eb="55">
      <t>ネンド</t>
    </rPh>
    <rPh sb="56" eb="58">
      <t>セイビ</t>
    </rPh>
    <rPh sb="58" eb="60">
      <t>カンリョウ</t>
    </rPh>
    <rPh sb="61" eb="62">
      <t>ム</t>
    </rPh>
    <rPh sb="67" eb="69">
      <t>シュクゲン</t>
    </rPh>
    <rPh sb="70" eb="71">
      <t>ハカ</t>
    </rPh>
    <rPh sb="75" eb="77">
      <t>ケイカク</t>
    </rPh>
    <rPh sb="77" eb="78">
      <t>テキ</t>
    </rPh>
    <rPh sb="79" eb="81">
      <t>セイビ</t>
    </rPh>
    <rPh sb="82" eb="83">
      <t>スス</t>
    </rPh>
    <rPh sb="272" eb="274">
      <t>ケントウ</t>
    </rPh>
    <rPh sb="334" eb="336">
      <t>ジキ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</si>
</sst>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801344"/>
        <c:axId val="1207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79801344"/>
        <c:axId val="120792192"/>
      </c:lineChart>
      <c:dateAx>
        <c:axId val="79801344"/>
        <c:scaling>
          <c:orientation val="minMax"/>
        </c:scaling>
        <c:delete val="1"/>
        <c:axPos val="b"/>
        <c:numFmt formatCode="ge" sourceLinked="1"/>
        <c:majorTickMark val="none"/>
        <c:minorTickMark val="none"/>
        <c:tickLblPos val="none"/>
        <c:crossAx val="120792192"/>
        <c:crosses val="autoZero"/>
        <c:auto val="1"/>
        <c:lblOffset val="100"/>
        <c:baseTimeUnit val="years"/>
      </c:dateAx>
      <c:valAx>
        <c:axId val="1207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53.93</c:v>
                </c:pt>
                <c:pt idx="1">
                  <c:v>63.89</c:v>
                </c:pt>
                <c:pt idx="2">
                  <c:v>63.93</c:v>
                </c:pt>
                <c:pt idx="3">
                  <c:v>64.540000000000006</c:v>
                </c:pt>
                <c:pt idx="4">
                  <c:v>64.8</c:v>
                </c:pt>
              </c:numCache>
            </c:numRef>
          </c:val>
        </c:ser>
        <c:dLbls>
          <c:showLegendKey val="0"/>
          <c:showVal val="0"/>
          <c:showCatName val="0"/>
          <c:showSerName val="0"/>
          <c:showPercent val="0"/>
          <c:showBubbleSize val="0"/>
        </c:dLbls>
        <c:gapWidth val="150"/>
        <c:axId val="123399552"/>
        <c:axId val="1234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23399552"/>
        <c:axId val="123405824"/>
      </c:lineChart>
      <c:dateAx>
        <c:axId val="123399552"/>
        <c:scaling>
          <c:orientation val="minMax"/>
        </c:scaling>
        <c:delete val="1"/>
        <c:axPos val="b"/>
        <c:numFmt formatCode="ge" sourceLinked="1"/>
        <c:majorTickMark val="none"/>
        <c:minorTickMark val="none"/>
        <c:tickLblPos val="none"/>
        <c:crossAx val="123405824"/>
        <c:crosses val="autoZero"/>
        <c:auto val="1"/>
        <c:lblOffset val="100"/>
        <c:baseTimeUnit val="years"/>
      </c:dateAx>
      <c:valAx>
        <c:axId val="1234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72.67</c:v>
                </c:pt>
                <c:pt idx="1">
                  <c:v>75.53</c:v>
                </c:pt>
                <c:pt idx="2">
                  <c:v>74.52</c:v>
                </c:pt>
                <c:pt idx="3">
                  <c:v>71.239999999999995</c:v>
                </c:pt>
                <c:pt idx="4">
                  <c:v>72.260000000000005</c:v>
                </c:pt>
              </c:numCache>
            </c:numRef>
          </c:val>
        </c:ser>
        <c:dLbls>
          <c:showLegendKey val="0"/>
          <c:showVal val="0"/>
          <c:showCatName val="0"/>
          <c:showSerName val="0"/>
          <c:showPercent val="0"/>
          <c:showBubbleSize val="0"/>
        </c:dLbls>
        <c:gapWidth val="150"/>
        <c:axId val="123444224"/>
        <c:axId val="12345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23444224"/>
        <c:axId val="123450496"/>
      </c:lineChart>
      <c:dateAx>
        <c:axId val="123444224"/>
        <c:scaling>
          <c:orientation val="minMax"/>
        </c:scaling>
        <c:delete val="1"/>
        <c:axPos val="b"/>
        <c:numFmt formatCode="ge" sourceLinked="1"/>
        <c:majorTickMark val="none"/>
        <c:minorTickMark val="none"/>
        <c:tickLblPos val="none"/>
        <c:crossAx val="123450496"/>
        <c:crosses val="autoZero"/>
        <c:auto val="1"/>
        <c:lblOffset val="100"/>
        <c:baseTimeUnit val="years"/>
      </c:dateAx>
      <c:valAx>
        <c:axId val="1234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85.67</c:v>
                </c:pt>
                <c:pt idx="1">
                  <c:v>72.17</c:v>
                </c:pt>
                <c:pt idx="2">
                  <c:v>70.510000000000005</c:v>
                </c:pt>
                <c:pt idx="3">
                  <c:v>82.88</c:v>
                </c:pt>
                <c:pt idx="4">
                  <c:v>83.33</c:v>
                </c:pt>
              </c:numCache>
            </c:numRef>
          </c:val>
        </c:ser>
        <c:dLbls>
          <c:showLegendKey val="0"/>
          <c:showVal val="0"/>
          <c:showCatName val="0"/>
          <c:showSerName val="0"/>
          <c:showPercent val="0"/>
          <c:showBubbleSize val="0"/>
        </c:dLbls>
        <c:gapWidth val="150"/>
        <c:axId val="120830592"/>
        <c:axId val="1208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830592"/>
        <c:axId val="120836864"/>
      </c:lineChart>
      <c:dateAx>
        <c:axId val="120830592"/>
        <c:scaling>
          <c:orientation val="minMax"/>
        </c:scaling>
        <c:delete val="1"/>
        <c:axPos val="b"/>
        <c:numFmt formatCode="ge" sourceLinked="1"/>
        <c:majorTickMark val="none"/>
        <c:minorTickMark val="none"/>
        <c:tickLblPos val="none"/>
        <c:crossAx val="120836864"/>
        <c:crosses val="autoZero"/>
        <c:auto val="1"/>
        <c:lblOffset val="100"/>
        <c:baseTimeUnit val="years"/>
      </c:dateAx>
      <c:valAx>
        <c:axId val="1208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034432"/>
        <c:axId val="1220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034432"/>
        <c:axId val="122040704"/>
      </c:lineChart>
      <c:dateAx>
        <c:axId val="122034432"/>
        <c:scaling>
          <c:orientation val="minMax"/>
        </c:scaling>
        <c:delete val="1"/>
        <c:axPos val="b"/>
        <c:numFmt formatCode="ge" sourceLinked="1"/>
        <c:majorTickMark val="none"/>
        <c:minorTickMark val="none"/>
        <c:tickLblPos val="none"/>
        <c:crossAx val="122040704"/>
        <c:crosses val="autoZero"/>
        <c:auto val="1"/>
        <c:lblOffset val="100"/>
        <c:baseTimeUnit val="years"/>
      </c:dateAx>
      <c:valAx>
        <c:axId val="1220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072448"/>
        <c:axId val="1220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072448"/>
        <c:axId val="122074624"/>
      </c:lineChart>
      <c:dateAx>
        <c:axId val="122072448"/>
        <c:scaling>
          <c:orientation val="minMax"/>
        </c:scaling>
        <c:delete val="1"/>
        <c:axPos val="b"/>
        <c:numFmt formatCode="ge" sourceLinked="1"/>
        <c:majorTickMark val="none"/>
        <c:minorTickMark val="none"/>
        <c:tickLblPos val="none"/>
        <c:crossAx val="122074624"/>
        <c:crosses val="autoZero"/>
        <c:auto val="1"/>
        <c:lblOffset val="100"/>
        <c:baseTimeUnit val="years"/>
      </c:dateAx>
      <c:valAx>
        <c:axId val="1220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7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088832"/>
        <c:axId val="1221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088832"/>
        <c:axId val="122107392"/>
      </c:lineChart>
      <c:dateAx>
        <c:axId val="122088832"/>
        <c:scaling>
          <c:orientation val="minMax"/>
        </c:scaling>
        <c:delete val="1"/>
        <c:axPos val="b"/>
        <c:numFmt formatCode="ge" sourceLinked="1"/>
        <c:majorTickMark val="none"/>
        <c:minorTickMark val="none"/>
        <c:tickLblPos val="none"/>
        <c:crossAx val="122107392"/>
        <c:crosses val="autoZero"/>
        <c:auto val="1"/>
        <c:lblOffset val="100"/>
        <c:baseTimeUnit val="years"/>
      </c:dateAx>
      <c:valAx>
        <c:axId val="1221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129792"/>
        <c:axId val="1232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129792"/>
        <c:axId val="123209216"/>
      </c:lineChart>
      <c:dateAx>
        <c:axId val="122129792"/>
        <c:scaling>
          <c:orientation val="minMax"/>
        </c:scaling>
        <c:delete val="1"/>
        <c:axPos val="b"/>
        <c:numFmt formatCode="ge" sourceLinked="1"/>
        <c:majorTickMark val="none"/>
        <c:minorTickMark val="none"/>
        <c:tickLblPos val="none"/>
        <c:crossAx val="123209216"/>
        <c:crosses val="autoZero"/>
        <c:auto val="1"/>
        <c:lblOffset val="100"/>
        <c:baseTimeUnit val="years"/>
      </c:dateAx>
      <c:valAx>
        <c:axId val="1232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2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656.8</c:v>
                </c:pt>
                <c:pt idx="1">
                  <c:v>2768.71</c:v>
                </c:pt>
                <c:pt idx="2">
                  <c:v>3248.14</c:v>
                </c:pt>
                <c:pt idx="3">
                  <c:v>1361.34</c:v>
                </c:pt>
                <c:pt idx="4">
                  <c:v>1270.9000000000001</c:v>
                </c:pt>
              </c:numCache>
            </c:numRef>
          </c:val>
        </c:ser>
        <c:dLbls>
          <c:showLegendKey val="0"/>
          <c:showVal val="0"/>
          <c:showCatName val="0"/>
          <c:showSerName val="0"/>
          <c:showPercent val="0"/>
          <c:showBubbleSize val="0"/>
        </c:dLbls>
        <c:gapWidth val="150"/>
        <c:axId val="123239040"/>
        <c:axId val="1232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23239040"/>
        <c:axId val="123241216"/>
      </c:lineChart>
      <c:dateAx>
        <c:axId val="123239040"/>
        <c:scaling>
          <c:orientation val="minMax"/>
        </c:scaling>
        <c:delete val="1"/>
        <c:axPos val="b"/>
        <c:numFmt formatCode="ge" sourceLinked="1"/>
        <c:majorTickMark val="none"/>
        <c:minorTickMark val="none"/>
        <c:tickLblPos val="none"/>
        <c:crossAx val="123241216"/>
        <c:crosses val="autoZero"/>
        <c:auto val="1"/>
        <c:lblOffset val="100"/>
        <c:baseTimeUnit val="years"/>
      </c:dateAx>
      <c:valAx>
        <c:axId val="1232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81.67</c:v>
                </c:pt>
                <c:pt idx="1">
                  <c:v>40.94</c:v>
                </c:pt>
                <c:pt idx="2">
                  <c:v>64.95</c:v>
                </c:pt>
                <c:pt idx="3">
                  <c:v>87.95</c:v>
                </c:pt>
                <c:pt idx="4">
                  <c:v>83.77</c:v>
                </c:pt>
              </c:numCache>
            </c:numRef>
          </c:val>
        </c:ser>
        <c:dLbls>
          <c:showLegendKey val="0"/>
          <c:showVal val="0"/>
          <c:showCatName val="0"/>
          <c:showSerName val="0"/>
          <c:showPercent val="0"/>
          <c:showBubbleSize val="0"/>
        </c:dLbls>
        <c:gapWidth val="150"/>
        <c:axId val="123339520"/>
        <c:axId val="1233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23339520"/>
        <c:axId val="123341440"/>
      </c:lineChart>
      <c:dateAx>
        <c:axId val="123339520"/>
        <c:scaling>
          <c:orientation val="minMax"/>
        </c:scaling>
        <c:delete val="1"/>
        <c:axPos val="b"/>
        <c:numFmt formatCode="ge" sourceLinked="1"/>
        <c:majorTickMark val="none"/>
        <c:minorTickMark val="none"/>
        <c:tickLblPos val="none"/>
        <c:crossAx val="123341440"/>
        <c:crosses val="autoZero"/>
        <c:auto val="1"/>
        <c:lblOffset val="100"/>
        <c:baseTimeUnit val="years"/>
      </c:dateAx>
      <c:valAx>
        <c:axId val="1233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199.42</c:v>
                </c:pt>
                <c:pt idx="1">
                  <c:v>401.32</c:v>
                </c:pt>
                <c:pt idx="2">
                  <c:v>255.62</c:v>
                </c:pt>
                <c:pt idx="3">
                  <c:v>193.2</c:v>
                </c:pt>
                <c:pt idx="4">
                  <c:v>204.11</c:v>
                </c:pt>
              </c:numCache>
            </c:numRef>
          </c:val>
        </c:ser>
        <c:dLbls>
          <c:showLegendKey val="0"/>
          <c:showVal val="0"/>
          <c:showCatName val="0"/>
          <c:showSerName val="0"/>
          <c:showPercent val="0"/>
          <c:showBubbleSize val="0"/>
        </c:dLbls>
        <c:gapWidth val="150"/>
        <c:axId val="123363328"/>
        <c:axId val="1233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23363328"/>
        <c:axId val="123365248"/>
      </c:lineChart>
      <c:dateAx>
        <c:axId val="123363328"/>
        <c:scaling>
          <c:orientation val="minMax"/>
        </c:scaling>
        <c:delete val="1"/>
        <c:axPos val="b"/>
        <c:numFmt formatCode="ge" sourceLinked="1"/>
        <c:majorTickMark val="none"/>
        <c:minorTickMark val="none"/>
        <c:tickLblPos val="none"/>
        <c:crossAx val="123365248"/>
        <c:crosses val="autoZero"/>
        <c:auto val="1"/>
        <c:lblOffset val="100"/>
        <c:baseTimeUnit val="years"/>
      </c:dateAx>
      <c:valAx>
        <c:axId val="12336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登米市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82816</v>
      </c>
      <c r="AM8" s="64"/>
      <c r="AN8" s="64"/>
      <c r="AO8" s="64"/>
      <c r="AP8" s="64"/>
      <c r="AQ8" s="64"/>
      <c r="AR8" s="64"/>
      <c r="AS8" s="64"/>
      <c r="AT8" s="63">
        <f>データ!S6</f>
        <v>536.12</v>
      </c>
      <c r="AU8" s="63"/>
      <c r="AV8" s="63"/>
      <c r="AW8" s="63"/>
      <c r="AX8" s="63"/>
      <c r="AY8" s="63"/>
      <c r="AZ8" s="63"/>
      <c r="BA8" s="63"/>
      <c r="BB8" s="63">
        <f>データ!T6</f>
        <v>154.47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21.51</v>
      </c>
      <c r="Q10" s="63"/>
      <c r="R10" s="63"/>
      <c r="S10" s="63"/>
      <c r="T10" s="63"/>
      <c r="U10" s="63"/>
      <c r="V10" s="63"/>
      <c r="W10" s="63">
        <f>データ!P6</f>
        <v>90.79</v>
      </c>
      <c r="X10" s="63"/>
      <c r="Y10" s="63"/>
      <c r="Z10" s="63"/>
      <c r="AA10" s="63"/>
      <c r="AB10" s="63"/>
      <c r="AC10" s="63"/>
      <c r="AD10" s="64">
        <f>データ!Q6</f>
        <v>3083</v>
      </c>
      <c r="AE10" s="64"/>
      <c r="AF10" s="64"/>
      <c r="AG10" s="64"/>
      <c r="AH10" s="64"/>
      <c r="AI10" s="64"/>
      <c r="AJ10" s="64"/>
      <c r="AK10" s="2"/>
      <c r="AL10" s="64">
        <f>データ!U6</f>
        <v>17741</v>
      </c>
      <c r="AM10" s="64"/>
      <c r="AN10" s="64"/>
      <c r="AO10" s="64"/>
      <c r="AP10" s="64"/>
      <c r="AQ10" s="64"/>
      <c r="AR10" s="64"/>
      <c r="AS10" s="64"/>
      <c r="AT10" s="63">
        <f>データ!V6</f>
        <v>8.0299999999999994</v>
      </c>
      <c r="AU10" s="63"/>
      <c r="AV10" s="63"/>
      <c r="AW10" s="63"/>
      <c r="AX10" s="63"/>
      <c r="AY10" s="63"/>
      <c r="AZ10" s="63"/>
      <c r="BA10" s="63"/>
      <c r="BB10" s="63">
        <f>データ!W6</f>
        <v>2209.34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42129</v>
      </c>
      <c r="D6" s="31">
        <f t="shared" si="3"/>
        <v>47</v>
      </c>
      <c r="E6" s="31">
        <f t="shared" si="3"/>
        <v>17</v>
      </c>
      <c r="F6" s="31">
        <f t="shared" si="3"/>
        <v>4</v>
      </c>
      <c r="G6" s="31">
        <f t="shared" si="3"/>
        <v>0</v>
      </c>
      <c r="H6" s="31" t="str">
        <f t="shared" si="3"/>
        <v>宮城県　登米市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21.51</v>
      </c>
      <c r="P6" s="32">
        <f t="shared" si="3"/>
        <v>90.79</v>
      </c>
      <c r="Q6" s="32">
        <f t="shared" si="3"/>
        <v>3083</v>
      </c>
      <c r="R6" s="32">
        <f t="shared" si="3"/>
        <v>82816</v>
      </c>
      <c r="S6" s="32">
        <f t="shared" si="3"/>
        <v>536.12</v>
      </c>
      <c r="T6" s="32">
        <f t="shared" si="3"/>
        <v>154.47</v>
      </c>
      <c r="U6" s="32">
        <f t="shared" si="3"/>
        <v>17741</v>
      </c>
      <c r="V6" s="32">
        <f t="shared" si="3"/>
        <v>8.0299999999999994</v>
      </c>
      <c r="W6" s="32">
        <f t="shared" si="3"/>
        <v>2209.34</v>
      </c>
      <c r="X6" s="33">
        <f>IF(X7="",NA(),X7)</f>
        <v>85.67</v>
      </c>
      <c r="Y6" s="33">
        <f t="shared" ref="Y6:AG6" si="4">IF(Y7="",NA(),Y7)</f>
        <v>72.17</v>
      </c>
      <c r="Z6" s="33">
        <f t="shared" si="4"/>
        <v>70.510000000000005</v>
      </c>
      <c r="AA6" s="33">
        <f t="shared" si="4"/>
        <v>82.88</v>
      </c>
      <c r="AB6" s="33">
        <f t="shared" si="4"/>
        <v>83.33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656.8</v>
      </c>
      <c r="BF6" s="33">
        <f t="shared" ref="BF6:BN6" si="7">IF(BF7="",NA(),BF7)</f>
        <v>2768.71</v>
      </c>
      <c r="BG6" s="33">
        <f t="shared" si="7"/>
        <v>3248.14</v>
      </c>
      <c r="BH6" s="33">
        <f t="shared" si="7"/>
        <v>1361.34</v>
      </c>
      <c r="BI6" s="33">
        <f t="shared" si="7"/>
        <v>1270.9000000000001</v>
      </c>
      <c r="BJ6" s="33">
        <f t="shared" si="7"/>
        <v>1835.56</v>
      </c>
      <c r="BK6" s="33">
        <f t="shared" si="7"/>
        <v>1622.51</v>
      </c>
      <c r="BL6" s="33">
        <f t="shared" si="7"/>
        <v>1569.13</v>
      </c>
      <c r="BM6" s="33">
        <f t="shared" si="7"/>
        <v>1436</v>
      </c>
      <c r="BN6" s="33">
        <f t="shared" si="7"/>
        <v>1434.89</v>
      </c>
      <c r="BO6" s="32" t="str">
        <f>IF(BO7="","",IF(BO7="-","【-】","【"&amp;SUBSTITUTE(TEXT(BO7,"#,##0.00"),"-","△")&amp;"】"))</f>
        <v>【1,457.06】</v>
      </c>
      <c r="BP6" s="33">
        <f>IF(BP7="",NA(),BP7)</f>
        <v>81.67</v>
      </c>
      <c r="BQ6" s="33">
        <f t="shared" ref="BQ6:BY6" si="8">IF(BQ7="",NA(),BQ7)</f>
        <v>40.94</v>
      </c>
      <c r="BR6" s="33">
        <f t="shared" si="8"/>
        <v>64.95</v>
      </c>
      <c r="BS6" s="33">
        <f t="shared" si="8"/>
        <v>87.95</v>
      </c>
      <c r="BT6" s="33">
        <f t="shared" si="8"/>
        <v>83.77</v>
      </c>
      <c r="BU6" s="33">
        <f t="shared" si="8"/>
        <v>52.89</v>
      </c>
      <c r="BV6" s="33">
        <f t="shared" si="8"/>
        <v>62.83</v>
      </c>
      <c r="BW6" s="33">
        <f t="shared" si="8"/>
        <v>64.63</v>
      </c>
      <c r="BX6" s="33">
        <f t="shared" si="8"/>
        <v>66.56</v>
      </c>
      <c r="BY6" s="33">
        <f t="shared" si="8"/>
        <v>66.22</v>
      </c>
      <c r="BZ6" s="32" t="str">
        <f>IF(BZ7="","",IF(BZ7="-","【-】","【"&amp;SUBSTITUTE(TEXT(BZ7,"#,##0.00"),"-","△")&amp;"】"))</f>
        <v>【64.73】</v>
      </c>
      <c r="CA6" s="33">
        <f>IF(CA7="",NA(),CA7)</f>
        <v>199.42</v>
      </c>
      <c r="CB6" s="33">
        <f t="shared" ref="CB6:CJ6" si="9">IF(CB7="",NA(),CB7)</f>
        <v>401.32</v>
      </c>
      <c r="CC6" s="33">
        <f t="shared" si="9"/>
        <v>255.62</v>
      </c>
      <c r="CD6" s="33">
        <f t="shared" si="9"/>
        <v>193.2</v>
      </c>
      <c r="CE6" s="33">
        <f t="shared" si="9"/>
        <v>204.11</v>
      </c>
      <c r="CF6" s="33">
        <f t="shared" si="9"/>
        <v>300.52</v>
      </c>
      <c r="CG6" s="33">
        <f t="shared" si="9"/>
        <v>250.43</v>
      </c>
      <c r="CH6" s="33">
        <f t="shared" si="9"/>
        <v>245.75</v>
      </c>
      <c r="CI6" s="33">
        <f t="shared" si="9"/>
        <v>244.29</v>
      </c>
      <c r="CJ6" s="33">
        <f t="shared" si="9"/>
        <v>246.72</v>
      </c>
      <c r="CK6" s="32" t="str">
        <f>IF(CK7="","",IF(CK7="-","【-】","【"&amp;SUBSTITUTE(TEXT(CK7,"#,##0.00"),"-","△")&amp;"】"))</f>
        <v>【250.25】</v>
      </c>
      <c r="CL6" s="33">
        <f>IF(CL7="",NA(),CL7)</f>
        <v>53.93</v>
      </c>
      <c r="CM6" s="33">
        <f t="shared" ref="CM6:CU6" si="10">IF(CM7="",NA(),CM7)</f>
        <v>63.89</v>
      </c>
      <c r="CN6" s="33">
        <f t="shared" si="10"/>
        <v>63.93</v>
      </c>
      <c r="CO6" s="33">
        <f t="shared" si="10"/>
        <v>64.540000000000006</v>
      </c>
      <c r="CP6" s="33">
        <f t="shared" si="10"/>
        <v>64.8</v>
      </c>
      <c r="CQ6" s="33">
        <f t="shared" si="10"/>
        <v>36.799999999999997</v>
      </c>
      <c r="CR6" s="33">
        <f t="shared" si="10"/>
        <v>42.31</v>
      </c>
      <c r="CS6" s="33">
        <f t="shared" si="10"/>
        <v>43.65</v>
      </c>
      <c r="CT6" s="33">
        <f t="shared" si="10"/>
        <v>43.58</v>
      </c>
      <c r="CU6" s="33">
        <f t="shared" si="10"/>
        <v>41.35</v>
      </c>
      <c r="CV6" s="32" t="str">
        <f>IF(CV7="","",IF(CV7="-","【-】","【"&amp;SUBSTITUTE(TEXT(CV7,"#,##0.00"),"-","△")&amp;"】"))</f>
        <v>【40.31】</v>
      </c>
      <c r="CW6" s="33">
        <f>IF(CW7="",NA(),CW7)</f>
        <v>72.67</v>
      </c>
      <c r="CX6" s="33">
        <f t="shared" ref="CX6:DF6" si="11">IF(CX7="",NA(),CX7)</f>
        <v>75.53</v>
      </c>
      <c r="CY6" s="33">
        <f t="shared" si="11"/>
        <v>74.52</v>
      </c>
      <c r="CZ6" s="33">
        <f t="shared" si="11"/>
        <v>71.239999999999995</v>
      </c>
      <c r="DA6" s="33">
        <f t="shared" si="11"/>
        <v>72.260000000000005</v>
      </c>
      <c r="DB6" s="33">
        <f t="shared" si="11"/>
        <v>71.62</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42129</v>
      </c>
      <c r="D7" s="35">
        <v>47</v>
      </c>
      <c r="E7" s="35">
        <v>17</v>
      </c>
      <c r="F7" s="35">
        <v>4</v>
      </c>
      <c r="G7" s="35">
        <v>0</v>
      </c>
      <c r="H7" s="35" t="s">
        <v>96</v>
      </c>
      <c r="I7" s="35" t="s">
        <v>97</v>
      </c>
      <c r="J7" s="35" t="s">
        <v>98</v>
      </c>
      <c r="K7" s="35" t="s">
        <v>99</v>
      </c>
      <c r="L7" s="35" t="s">
        <v>100</v>
      </c>
      <c r="M7" s="36" t="s">
        <v>101</v>
      </c>
      <c r="N7" s="36" t="s">
        <v>102</v>
      </c>
      <c r="O7" s="36">
        <v>21.51</v>
      </c>
      <c r="P7" s="36">
        <v>90.79</v>
      </c>
      <c r="Q7" s="36">
        <v>3083</v>
      </c>
      <c r="R7" s="36">
        <v>82816</v>
      </c>
      <c r="S7" s="36">
        <v>536.12</v>
      </c>
      <c r="T7" s="36">
        <v>154.47</v>
      </c>
      <c r="U7" s="36">
        <v>17741</v>
      </c>
      <c r="V7" s="36">
        <v>8.0299999999999994</v>
      </c>
      <c r="W7" s="36">
        <v>2209.34</v>
      </c>
      <c r="X7" s="36">
        <v>85.67</v>
      </c>
      <c r="Y7" s="36">
        <v>72.17</v>
      </c>
      <c r="Z7" s="36">
        <v>70.510000000000005</v>
      </c>
      <c r="AA7" s="36">
        <v>82.88</v>
      </c>
      <c r="AB7" s="36">
        <v>83.33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656.8</v>
      </c>
      <c r="BF7" s="36">
        <v>2768.71</v>
      </c>
      <c r="BG7" s="36">
        <v>3248.14</v>
      </c>
      <c r="BH7" s="36">
        <v>1361.34</v>
      </c>
      <c r="BI7" s="36">
        <v>1270.9000000000001</v>
      </c>
      <c r="BJ7" s="36">
        <v>1835.56</v>
      </c>
      <c r="BK7" s="36">
        <v>1622.51</v>
      </c>
      <c r="BL7" s="36">
        <v>1569.13</v>
      </c>
      <c r="BM7" s="36">
        <v>1436</v>
      </c>
      <c r="BN7" s="36">
        <v>1434.89</v>
      </c>
      <c r="BO7" s="36">
        <v>1457.06</v>
      </c>
      <c r="BP7" s="36">
        <v>81.67</v>
      </c>
      <c r="BQ7" s="36">
        <v>40.94</v>
      </c>
      <c r="BR7" s="36">
        <v>64.95</v>
      </c>
      <c r="BS7" s="36">
        <v>87.95</v>
      </c>
      <c r="BT7" s="36">
        <v>83.77</v>
      </c>
      <c r="BU7" s="36">
        <v>52.89</v>
      </c>
      <c r="BV7" s="36">
        <v>62.83</v>
      </c>
      <c r="BW7" s="36">
        <v>64.63</v>
      </c>
      <c r="BX7" s="36">
        <v>66.56</v>
      </c>
      <c r="BY7" s="36">
        <v>66.22</v>
      </c>
      <c r="BZ7" s="36">
        <v>64.73</v>
      </c>
      <c r="CA7" s="36">
        <v>199.42</v>
      </c>
      <c r="CB7" s="36">
        <v>401.32</v>
      </c>
      <c r="CC7" s="36">
        <v>255.62</v>
      </c>
      <c r="CD7" s="36">
        <v>193.2</v>
      </c>
      <c r="CE7" s="36">
        <v>204.11</v>
      </c>
      <c r="CF7" s="36">
        <v>300.52</v>
      </c>
      <c r="CG7" s="36">
        <v>250.43</v>
      </c>
      <c r="CH7" s="36">
        <v>245.75</v>
      </c>
      <c r="CI7" s="36">
        <v>244.29</v>
      </c>
      <c r="CJ7" s="36">
        <v>246.72</v>
      </c>
      <c r="CK7" s="36">
        <v>250.25</v>
      </c>
      <c r="CL7" s="36">
        <v>53.93</v>
      </c>
      <c r="CM7" s="36">
        <v>63.89</v>
      </c>
      <c r="CN7" s="36">
        <v>63.93</v>
      </c>
      <c r="CO7" s="36">
        <v>64.540000000000006</v>
      </c>
      <c r="CP7" s="36">
        <v>64.8</v>
      </c>
      <c r="CQ7" s="36">
        <v>36.799999999999997</v>
      </c>
      <c r="CR7" s="36">
        <v>42.31</v>
      </c>
      <c r="CS7" s="36">
        <v>43.65</v>
      </c>
      <c r="CT7" s="36">
        <v>43.58</v>
      </c>
      <c r="CU7" s="36">
        <v>41.35</v>
      </c>
      <c r="CV7" s="36">
        <v>40.31</v>
      </c>
      <c r="CW7" s="36">
        <v>72.67</v>
      </c>
      <c r="CX7" s="36">
        <v>75.53</v>
      </c>
      <c r="CY7" s="36">
        <v>74.52</v>
      </c>
      <c r="CZ7" s="36">
        <v>71.239999999999995</v>
      </c>
      <c r="DA7" s="36">
        <v>72.260000000000005</v>
      </c>
      <c r="DB7" s="36">
        <v>71.62</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2017-02-08T02:58:27Z</dcterms:created>
  <dcterms:modified xsi:type="dcterms:W3CDTF">2017-02-13T04:18:52Z</dcterms:modified>
  <cp:category/>
</cp:coreProperties>
</file>