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<sst xmlns="http://schemas.openxmlformats.org/spreadsheetml/2006/main" count="221" uniqueCount="111">
  <si>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</si>
  <si>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</si>
  <si>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</si>
  <si>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</si>
  <si>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</si>
  <si>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</si>
  <si>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</si>
  <si>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</si>
  <si>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</si>
  <si>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</si>
  <si>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</si>
  <si>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</si>
  <si>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</si>
  <si>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</si>
  <si>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</si>
  <si>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</si>
  <si>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</si>
  <si>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</si>
  <si>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</si>
  <si>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</si>
  <si>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</si>
  <si>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</si>
  <si>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</si>
  <si>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</si>
  <si>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</si>
  <si>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</si>
  <si>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</si>
  <si>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</si>
  <si>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</si>
  <si>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</si>
  <si>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</si>
  <si>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</si>
  <si>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</si>
  <si>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</si>
  <si>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</si>
  <si>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</si>
  <si>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</si>
  <si>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</si>
  <si>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</si>
  <si>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</si>
  <si>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</si>
  <si>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</si>
  <si>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</si>
  <si>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</si>
  <si>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</si>
  <si>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</si>
  <si>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</si>
  <si>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</si>
  <si>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</si>
  <si>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</si>
  <si>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</si>
  <si>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</si>
  <si>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</si>
  <si>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</si>
  <si>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</si>
  <si>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</si>
  <si>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</si>
  <si>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</si>
  <si>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</si>
  <si>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</si>
  <si>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</si>
  <si>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</si>
  <si>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</si>
  <si>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</si>
  <si>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</si>
  <si>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</si>
  <si>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</si>
  <si>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</si>
  <si>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</si>
  <si>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</si>
  <si>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</si>
  <si>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</si>
  <si>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</si>
  <si>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</si>
  <si>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</si>
  <si>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</si>
  <si>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</si>
  <si>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</si>
  <si>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</si>
  <si>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</si>
  <si>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</si>
  <si>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</si>
  <si>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</si>
  <si>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</si>
  <si>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</si>
  <si>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</si>
  <si>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</si>
  <si>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</si>
  <si>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</si>
  <si>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</si>
  <si>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</si>
  <si>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</si>
  <si>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</si>
  <si>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</si>
  <si>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</si>
  <si>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</si>
  <si>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</si>
  <si>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</si>
  <si>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</si>
  <si>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</si>
  <si>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</si>
  <si>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</si>
  <si>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</si>
  <si>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</si>
  <si>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</si>
  <si>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</si>
  <si>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</si>
  <si>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</si>
  <si>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・単年度収支100％未満のため赤字経営となっているものの、前年度と比べ5.89％改善しております。
④企業債残高対事業規模比率
　・Ｈ27年度の比率は前年度を下回り、類似団体に比較しても比率が下がっております。今後も企業債残高は減少していく計画であります。
⑤経費回収率　⑥汚水処理原価
　・⑤、⑥とも前年度と同程度で推移しており、類似団体の平均より回収率が低く、処理原価が高い状況となっております。
⑦施設利用率
　・前年度より利用率が若干上回る状況にあるものの類似団単体の平均を下回る状況であります。
⑧水洗化率
　・前年度より水洗化率が若干上回る状況にあるものの類似団単体の平均を下回る状況であります。
　それぞれの分析において、前年度と比較した数値は改善されているものの、類似団体の平均を下回る状況であることから、今後も、更なる施設管理費の削減と水洗化率の向上に努めていく必要があると考えます。</t>
    <rPh sb="1" eb="4">
      <t>シュウエキテキ</t>
    </rPh>
    <rPh sb="4" eb="6">
      <t>シュウシ</t>
    </rPh>
    <rPh sb="6" eb="8">
      <t>ヒリツ</t>
    </rPh>
    <rPh sb="11" eb="14">
      <t>タンネンド</t>
    </rPh>
    <rPh sb="14" eb="16">
      <t>シュウシ</t>
    </rPh>
    <rPh sb="20" eb="22">
      <t>ミマン</t>
    </rPh>
    <rPh sb="25" eb="27">
      <t>アカジ</t>
    </rPh>
    <rPh sb="27" eb="29">
      <t>ケイエイ</t>
    </rPh>
    <rPh sb="39" eb="42">
      <t>ゼンネンド</t>
    </rPh>
    <rPh sb="43" eb="44">
      <t>クラ</t>
    </rPh>
    <rPh sb="50" eb="52">
      <t>カイゼン</t>
    </rPh>
    <rPh sb="61" eb="63">
      <t>キギョウ</t>
    </rPh>
    <rPh sb="63" eb="64">
      <t>サイ</t>
    </rPh>
    <rPh sb="64" eb="66">
      <t>ザンダカ</t>
    </rPh>
    <rPh sb="66" eb="67">
      <t>タイ</t>
    </rPh>
    <rPh sb="67" eb="69">
      <t>ジギョウ</t>
    </rPh>
    <rPh sb="69" eb="71">
      <t>キボ</t>
    </rPh>
    <rPh sb="71" eb="73">
      <t>ヒリツ</t>
    </rPh>
    <rPh sb="79" eb="81">
      <t>ネンド</t>
    </rPh>
    <rPh sb="82" eb="84">
      <t>ヒリツ</t>
    </rPh>
    <rPh sb="85" eb="87">
      <t>ゼンネン</t>
    </rPh>
    <rPh sb="87" eb="88">
      <t>ド</t>
    </rPh>
    <rPh sb="89" eb="91">
      <t>シタマワ</t>
    </rPh>
    <rPh sb="93" eb="95">
      <t>ルイジ</t>
    </rPh>
    <rPh sb="95" eb="97">
      <t>ダンタイ</t>
    </rPh>
    <rPh sb="98" eb="100">
      <t>ヒカク</t>
    </rPh>
    <rPh sb="103" eb="105">
      <t>ヒリツ</t>
    </rPh>
    <rPh sb="106" eb="107">
      <t>サ</t>
    </rPh>
    <rPh sb="115" eb="117">
      <t>コンゴ</t>
    </rPh>
    <rPh sb="118" eb="120">
      <t>キギョウ</t>
    </rPh>
    <rPh sb="120" eb="121">
      <t>サイ</t>
    </rPh>
    <rPh sb="121" eb="123">
      <t>ザンダカ</t>
    </rPh>
    <rPh sb="124" eb="126">
      <t>ゲンショウ</t>
    </rPh>
    <rPh sb="130" eb="132">
      <t>ケイカク</t>
    </rPh>
    <rPh sb="140" eb="142">
      <t>ケイヒ</t>
    </rPh>
    <rPh sb="142" eb="144">
      <t>カイシュウ</t>
    </rPh>
    <rPh sb="144" eb="145">
      <t>リツ</t>
    </rPh>
    <rPh sb="147" eb="149">
      <t>オスイ</t>
    </rPh>
    <rPh sb="149" eb="151">
      <t>ショリ</t>
    </rPh>
    <rPh sb="151" eb="153">
      <t>ゲンカ</t>
    </rPh>
    <rPh sb="161" eb="164">
      <t>ゼンネンド</t>
    </rPh>
    <rPh sb="165" eb="166">
      <t>ドウ</t>
    </rPh>
    <rPh sb="166" eb="168">
      <t>テイド</t>
    </rPh>
    <rPh sb="169" eb="171">
      <t>スイイ</t>
    </rPh>
    <rPh sb="176" eb="178">
      <t>ルイジ</t>
    </rPh>
    <rPh sb="178" eb="180">
      <t>ダンタイ</t>
    </rPh>
    <rPh sb="181" eb="183">
      <t>ヘイキン</t>
    </rPh>
    <rPh sb="185" eb="187">
      <t>カイシュウ</t>
    </rPh>
    <rPh sb="187" eb="188">
      <t>リツ</t>
    </rPh>
    <rPh sb="189" eb="190">
      <t>ヒク</t>
    </rPh>
    <rPh sb="192" eb="194">
      <t>ショリ</t>
    </rPh>
    <rPh sb="194" eb="196">
      <t>ゲンカ</t>
    </rPh>
    <rPh sb="197" eb="198">
      <t>タカ</t>
    </rPh>
    <rPh sb="199" eb="201">
      <t>ジョウキョウ</t>
    </rPh>
    <rPh sb="212" eb="214">
      <t>シセツ</t>
    </rPh>
    <rPh sb="214" eb="217">
      <t>リヨウリツ</t>
    </rPh>
    <rPh sb="220" eb="223">
      <t>ゼンネンド</t>
    </rPh>
    <rPh sb="225" eb="228">
      <t>リヨウリツ</t>
    </rPh>
    <rPh sb="229" eb="231">
      <t>ジャッカン</t>
    </rPh>
    <rPh sb="231" eb="233">
      <t>ウワマワ</t>
    </rPh>
    <rPh sb="234" eb="236">
      <t>ジョウキョウ</t>
    </rPh>
    <rPh sb="264" eb="266">
      <t>スイセン</t>
    </rPh>
    <rPh sb="266" eb="267">
      <t>カ</t>
    </rPh>
    <rPh sb="267" eb="268">
      <t>リツ</t>
    </rPh>
    <rPh sb="276" eb="278">
      <t>スイセン</t>
    </rPh>
    <rPh sb="278" eb="279">
      <t>カ</t>
    </rPh>
    <rPh sb="279" eb="280">
      <t>リツ</t>
    </rPh>
    <rPh sb="322" eb="324">
      <t>ブンセキ</t>
    </rPh>
    <rPh sb="329" eb="332">
      <t>ゼンネンド</t>
    </rPh>
    <rPh sb="333" eb="335">
      <t>ヒカク</t>
    </rPh>
    <rPh sb="337" eb="339">
      <t>スウチ</t>
    </rPh>
    <rPh sb="340" eb="342">
      <t>カイゼン</t>
    </rPh>
    <rPh sb="351" eb="353">
      <t>ルイジ</t>
    </rPh>
    <rPh sb="353" eb="355">
      <t>ダンタイ</t>
    </rPh>
    <rPh sb="356" eb="358">
      <t>ヘイキン</t>
    </rPh>
    <rPh sb="359" eb="361">
      <t>シタマワ</t>
    </rPh>
    <rPh sb="362" eb="364">
      <t>ジョウキョウ</t>
    </rPh>
    <rPh sb="376" eb="377">
      <t>サラ</t>
    </rPh>
    <rPh sb="401" eb="403">
      <t>ヒツヨウ</t>
    </rPh>
    <rPh sb="407" eb="408">
      <t>カンガ</t>
    </rPh>
    <phoneticPr fontId="4"/>
  </si>
  <si>
    <t>・登米市においては、現在まで管渠の更新は実施していないものの、管渠敷設から40年を経過する処理区も出て来ていることから、今後はストックマネジメント手法を導入し、施設の点検・調査計画及び改修・修繕計画を明確化しながら持続的な下水道サービスの提供と更新費用の平準化を図るよう取り組む必要があると考えます。</t>
    <rPh sb="1" eb="4">
      <t>トメシ</t>
    </rPh>
    <rPh sb="10" eb="12">
      <t>ゲンザイ</t>
    </rPh>
    <rPh sb="14" eb="15">
      <t>クダ</t>
    </rPh>
    <rPh sb="15" eb="16">
      <t>キョ</t>
    </rPh>
    <rPh sb="17" eb="19">
      <t>コウシン</t>
    </rPh>
    <rPh sb="20" eb="22">
      <t>ジッシ</t>
    </rPh>
    <rPh sb="31" eb="32">
      <t>クダ</t>
    </rPh>
    <rPh sb="32" eb="33">
      <t>キョ</t>
    </rPh>
    <rPh sb="33" eb="35">
      <t>フセツ</t>
    </rPh>
    <rPh sb="39" eb="40">
      <t>ネン</t>
    </rPh>
    <rPh sb="41" eb="43">
      <t>ケイカ</t>
    </rPh>
    <rPh sb="45" eb="47">
      <t>ショリ</t>
    </rPh>
    <rPh sb="47" eb="48">
      <t>ク</t>
    </rPh>
    <rPh sb="49" eb="50">
      <t>デ</t>
    </rPh>
    <rPh sb="51" eb="52">
      <t>キ</t>
    </rPh>
    <rPh sb="60" eb="62">
      <t>コンゴ</t>
    </rPh>
    <rPh sb="73" eb="75">
      <t>シュホウ</t>
    </rPh>
    <rPh sb="76" eb="78">
      <t>ドウニュウ</t>
    </rPh>
    <rPh sb="139" eb="141">
      <t>ヒツヨウ</t>
    </rPh>
    <rPh sb="145" eb="146">
      <t>カンガ</t>
    </rPh>
    <phoneticPr fontId="4"/>
  </si>
  <si>
    <t>　登米市の農業集落排水事業整備は、昭和49年度より米山町西野地区で採択され、平成29年度までに26地区24処理場が整備完了予定であります。
　管理面では、平成32年度から地方公営企業法の適用に向けた業務を進めるとともに、ストックマネジメント手法を取り入れ、施設の機能強化対策を進めるとともに、近接する公共下水道施設への接続について検討してまいります。
　また、健全な下水道事業の経営に向けた水洗化率の向上については、現行で実施している水洗化の融資あっせん制度や排水設備工事補助金制度を見直ししながら新たな補助制度を検討する等、住民の負担軽減を図りながら水洗化率の向上に努めてまいります。併せて、現行使用料体系と施設管理費等を分析し、適正な時機における使用料の改定に向けても検討してまいります。</t>
    <rPh sb="1" eb="4">
      <t>トメシ</t>
    </rPh>
    <rPh sb="5" eb="7">
      <t>ノウギョウ</t>
    </rPh>
    <rPh sb="7" eb="9">
      <t>シュウラク</t>
    </rPh>
    <rPh sb="9" eb="11">
      <t>ハイスイ</t>
    </rPh>
    <rPh sb="11" eb="13">
      <t>ジギョウ</t>
    </rPh>
    <rPh sb="13" eb="15">
      <t>セイビ</t>
    </rPh>
    <rPh sb="17" eb="19">
      <t>ショウワ</t>
    </rPh>
    <rPh sb="21" eb="23">
      <t>ネンド</t>
    </rPh>
    <rPh sb="25" eb="27">
      <t>ヨネヤマ</t>
    </rPh>
    <rPh sb="27" eb="28">
      <t>マチ</t>
    </rPh>
    <rPh sb="28" eb="30">
      <t>ニシノ</t>
    </rPh>
    <rPh sb="30" eb="32">
      <t>チク</t>
    </rPh>
    <rPh sb="33" eb="35">
      <t>サイタク</t>
    </rPh>
    <rPh sb="38" eb="40">
      <t>ヘイセイ</t>
    </rPh>
    <rPh sb="42" eb="44">
      <t>ネンド</t>
    </rPh>
    <rPh sb="49" eb="51">
      <t>チク</t>
    </rPh>
    <rPh sb="53" eb="56">
      <t>ショリジョウ</t>
    </rPh>
    <rPh sb="57" eb="59">
      <t>セイビ</t>
    </rPh>
    <rPh sb="59" eb="61">
      <t>カンリョウ</t>
    </rPh>
    <rPh sb="61" eb="63">
      <t>ヨテイ</t>
    </rPh>
    <rPh sb="71" eb="73">
      <t>カンリ</t>
    </rPh>
    <rPh sb="73" eb="74">
      <t>メン</t>
    </rPh>
    <rPh sb="77" eb="79">
      <t>ヘイセイ</t>
    </rPh>
    <rPh sb="81" eb="83">
      <t>ネンド</t>
    </rPh>
    <rPh sb="85" eb="87">
      <t>チホウ</t>
    </rPh>
    <rPh sb="87" eb="89">
      <t>コウエイ</t>
    </rPh>
    <rPh sb="89" eb="91">
      <t>キギョウ</t>
    </rPh>
    <rPh sb="91" eb="92">
      <t>ホウ</t>
    </rPh>
    <rPh sb="93" eb="95">
      <t>テキヨウ</t>
    </rPh>
    <rPh sb="96" eb="97">
      <t>ム</t>
    </rPh>
    <rPh sb="99" eb="101">
      <t>ギョウム</t>
    </rPh>
    <rPh sb="102" eb="103">
      <t>スス</t>
    </rPh>
    <rPh sb="120" eb="122">
      <t>シュホウ</t>
    </rPh>
    <rPh sb="123" eb="124">
      <t>ト</t>
    </rPh>
    <rPh sb="125" eb="126">
      <t>イ</t>
    </rPh>
    <rPh sb="128" eb="130">
      <t>シセツ</t>
    </rPh>
    <rPh sb="131" eb="133">
      <t>キノウ</t>
    </rPh>
    <rPh sb="133" eb="135">
      <t>キョウカ</t>
    </rPh>
    <rPh sb="135" eb="137">
      <t>タイサク</t>
    </rPh>
    <rPh sb="138" eb="139">
      <t>スス</t>
    </rPh>
    <rPh sb="146" eb="148">
      <t>キンセツ</t>
    </rPh>
    <rPh sb="150" eb="152">
      <t>コウキョウ</t>
    </rPh>
    <rPh sb="152" eb="155">
      <t>ゲスイドウ</t>
    </rPh>
    <rPh sb="155" eb="157">
      <t>シセツ</t>
    </rPh>
    <rPh sb="159" eb="161">
      <t>セツゾク</t>
    </rPh>
    <rPh sb="165" eb="167">
      <t>ケントウ</t>
    </rPh>
    <rPh sb="180" eb="182">
      <t>ケンゼン</t>
    </rPh>
    <rPh sb="183" eb="186">
      <t>ゲスイドウ</t>
    </rPh>
    <rPh sb="186" eb="188">
      <t>ジギョウ</t>
    </rPh>
    <rPh sb="189" eb="191">
      <t>ケイエイ</t>
    </rPh>
    <rPh sb="192" eb="193">
      <t>ム</t>
    </rPh>
    <rPh sb="195" eb="197">
      <t>スイセン</t>
    </rPh>
    <rPh sb="197" eb="198">
      <t>カ</t>
    </rPh>
    <rPh sb="198" eb="199">
      <t>リツ</t>
    </rPh>
    <rPh sb="200" eb="202">
      <t>コウジョウ</t>
    </rPh>
    <rPh sb="208" eb="210">
      <t>ゲンコウ</t>
    </rPh>
    <rPh sb="211" eb="213">
      <t>ジッシ</t>
    </rPh>
    <rPh sb="217" eb="219">
      <t>スイセン</t>
    </rPh>
    <rPh sb="219" eb="220">
      <t>カ</t>
    </rPh>
    <rPh sb="221" eb="223">
      <t>ユウシ</t>
    </rPh>
    <rPh sb="227" eb="229">
      <t>セイド</t>
    </rPh>
    <rPh sb="230" eb="232">
      <t>ハイスイ</t>
    </rPh>
    <rPh sb="232" eb="234">
      <t>セツビ</t>
    </rPh>
    <rPh sb="234" eb="236">
      <t>コウジ</t>
    </rPh>
    <rPh sb="236" eb="239">
      <t>ホジョキン</t>
    </rPh>
    <rPh sb="239" eb="241">
      <t>セイド</t>
    </rPh>
    <rPh sb="242" eb="244">
      <t>ミナオ</t>
    </rPh>
    <rPh sb="249" eb="250">
      <t>アラ</t>
    </rPh>
    <rPh sb="252" eb="254">
      <t>ホジョ</t>
    </rPh>
    <rPh sb="254" eb="256">
      <t>セイド</t>
    </rPh>
    <rPh sb="257" eb="259">
      <t>ケントウ</t>
    </rPh>
    <rPh sb="261" eb="262">
      <t>トウ</t>
    </rPh>
    <rPh sb="263" eb="265">
      <t>ジュウミン</t>
    </rPh>
    <rPh sb="266" eb="268">
      <t>フタン</t>
    </rPh>
    <rPh sb="268" eb="270">
      <t>ケイゲン</t>
    </rPh>
    <rPh sb="271" eb="272">
      <t>ハカ</t>
    </rPh>
    <rPh sb="276" eb="278">
      <t>スイセン</t>
    </rPh>
    <rPh sb="278" eb="279">
      <t>カ</t>
    </rPh>
    <rPh sb="279" eb="280">
      <t>リツ</t>
    </rPh>
    <rPh sb="281" eb="283">
      <t>コウジョウ</t>
    </rPh>
    <rPh sb="284" eb="285">
      <t>ツト</t>
    </rPh>
    <rPh sb="302" eb="304">
      <t>タイケイ</t>
    </rPh>
    <rPh sb="305" eb="307">
      <t>シセツ</t>
    </rPh>
    <rPh sb="307" eb="309">
      <t>カンリ</t>
    </rPh>
    <rPh sb="309" eb="310">
      <t>ヒ</t>
    </rPh>
    <rPh sb="310" eb="311">
      <t>トウ</t>
    </rPh>
    <rPh sb="319" eb="321">
      <t>ジキ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</si>
</sst>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655936"/>
        <c:axId val="1096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9655936"/>
        <c:axId val="109658112"/>
      </c:lineChart>
      <c:dateAx>
        <c:axId val="109655936"/>
        <c:scaling>
          <c:orientation val="minMax"/>
        </c:scaling>
        <c:delete val="1"/>
        <c:axPos val="b"/>
        <c:numFmt formatCode="ge" sourceLinked="1"/>
        <c:majorTickMark val="none"/>
        <c:minorTickMark val="none"/>
        <c:tickLblPos val="none"/>
        <c:crossAx val="109658112"/>
        <c:crosses val="autoZero"/>
        <c:auto val="1"/>
        <c:lblOffset val="100"/>
        <c:baseTimeUnit val="years"/>
      </c:dateAx>
      <c:valAx>
        <c:axId val="1096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559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75.33</c:v>
                </c:pt>
                <c:pt idx="1">
                  <c:v>70.930000000000007</c:v>
                </c:pt>
                <c:pt idx="2">
                  <c:v>42.45</c:v>
                </c:pt>
                <c:pt idx="3">
                  <c:v>40.99</c:v>
                </c:pt>
                <c:pt idx="4">
                  <c:v>42.04</c:v>
                </c:pt>
              </c:numCache>
            </c:numRef>
          </c:val>
        </c:ser>
        <c:dLbls>
          <c:showLegendKey val="0"/>
          <c:showVal val="0"/>
          <c:showCatName val="0"/>
          <c:showSerName val="0"/>
          <c:showPercent val="0"/>
          <c:showBubbleSize val="0"/>
        </c:dLbls>
        <c:gapWidth val="150"/>
        <c:axId val="119150848"/>
        <c:axId val="1191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9150848"/>
        <c:axId val="119153024"/>
      </c:lineChart>
      <c:dateAx>
        <c:axId val="119150848"/>
        <c:scaling>
          <c:orientation val="minMax"/>
        </c:scaling>
        <c:delete val="1"/>
        <c:axPos val="b"/>
        <c:numFmt formatCode="ge" sourceLinked="1"/>
        <c:majorTickMark val="none"/>
        <c:minorTickMark val="none"/>
        <c:tickLblPos val="none"/>
        <c:crossAx val="119153024"/>
        <c:crosses val="autoZero"/>
        <c:auto val="1"/>
        <c:lblOffset val="100"/>
        <c:baseTimeUnit val="years"/>
      </c:dateAx>
      <c:valAx>
        <c:axId val="1191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75.36</c:v>
                </c:pt>
                <c:pt idx="1">
                  <c:v>69.39</c:v>
                </c:pt>
                <c:pt idx="2">
                  <c:v>78.19</c:v>
                </c:pt>
                <c:pt idx="3">
                  <c:v>75.38</c:v>
                </c:pt>
                <c:pt idx="4">
                  <c:v>77.260000000000005</c:v>
                </c:pt>
              </c:numCache>
            </c:numRef>
          </c:val>
        </c:ser>
        <c:dLbls>
          <c:showLegendKey val="0"/>
          <c:showVal val="0"/>
          <c:showCatName val="0"/>
          <c:showSerName val="0"/>
          <c:showPercent val="0"/>
          <c:showBubbleSize val="0"/>
        </c:dLbls>
        <c:gapWidth val="150"/>
        <c:axId val="119191424"/>
        <c:axId val="1160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9191424"/>
        <c:axId val="116002816"/>
      </c:lineChart>
      <c:dateAx>
        <c:axId val="119191424"/>
        <c:scaling>
          <c:orientation val="minMax"/>
        </c:scaling>
        <c:delete val="1"/>
        <c:axPos val="b"/>
        <c:numFmt formatCode="ge" sourceLinked="1"/>
        <c:majorTickMark val="none"/>
        <c:minorTickMark val="none"/>
        <c:tickLblPos val="none"/>
        <c:crossAx val="116002816"/>
        <c:crosses val="autoZero"/>
        <c:auto val="1"/>
        <c:lblOffset val="100"/>
        <c:baseTimeUnit val="years"/>
      </c:dateAx>
      <c:valAx>
        <c:axId val="1160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93.36</c:v>
                </c:pt>
                <c:pt idx="1">
                  <c:v>74.94</c:v>
                </c:pt>
                <c:pt idx="2">
                  <c:v>65.819999999999993</c:v>
                </c:pt>
                <c:pt idx="3">
                  <c:v>81.63</c:v>
                </c:pt>
                <c:pt idx="4">
                  <c:v>87.52</c:v>
                </c:pt>
              </c:numCache>
            </c:numRef>
          </c:val>
        </c:ser>
        <c:dLbls>
          <c:showLegendKey val="0"/>
          <c:showVal val="0"/>
          <c:showCatName val="0"/>
          <c:showSerName val="0"/>
          <c:showPercent val="0"/>
          <c:showBubbleSize val="0"/>
        </c:dLbls>
        <c:gapWidth val="150"/>
        <c:axId val="109704704"/>
        <c:axId val="1097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704704"/>
        <c:axId val="109706624"/>
      </c:lineChart>
      <c:dateAx>
        <c:axId val="109704704"/>
        <c:scaling>
          <c:orientation val="minMax"/>
        </c:scaling>
        <c:delete val="1"/>
        <c:axPos val="b"/>
        <c:numFmt formatCode="ge" sourceLinked="1"/>
        <c:majorTickMark val="none"/>
        <c:minorTickMark val="none"/>
        <c:tickLblPos val="none"/>
        <c:crossAx val="109706624"/>
        <c:crosses val="autoZero"/>
        <c:auto val="1"/>
        <c:lblOffset val="100"/>
        <c:baseTimeUnit val="years"/>
      </c:dateAx>
      <c:valAx>
        <c:axId val="1097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210688"/>
        <c:axId val="1342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210688"/>
        <c:axId val="134212608"/>
      </c:lineChart>
      <c:dateAx>
        <c:axId val="134210688"/>
        <c:scaling>
          <c:orientation val="minMax"/>
        </c:scaling>
        <c:delete val="1"/>
        <c:axPos val="b"/>
        <c:numFmt formatCode="ge" sourceLinked="1"/>
        <c:majorTickMark val="none"/>
        <c:minorTickMark val="none"/>
        <c:tickLblPos val="none"/>
        <c:crossAx val="134212608"/>
        <c:crosses val="autoZero"/>
        <c:auto val="1"/>
        <c:lblOffset val="100"/>
        <c:baseTimeUnit val="years"/>
      </c:dateAx>
      <c:valAx>
        <c:axId val="1342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56192"/>
        <c:axId val="1100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56192"/>
        <c:axId val="110058112"/>
      </c:lineChart>
      <c:dateAx>
        <c:axId val="110056192"/>
        <c:scaling>
          <c:orientation val="minMax"/>
        </c:scaling>
        <c:delete val="1"/>
        <c:axPos val="b"/>
        <c:numFmt formatCode="ge" sourceLinked="1"/>
        <c:majorTickMark val="none"/>
        <c:minorTickMark val="none"/>
        <c:tickLblPos val="none"/>
        <c:crossAx val="110058112"/>
        <c:crosses val="autoZero"/>
        <c:auto val="1"/>
        <c:lblOffset val="100"/>
        <c:baseTimeUnit val="years"/>
      </c:dateAx>
      <c:valAx>
        <c:axId val="1100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76288"/>
        <c:axId val="1100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76288"/>
        <c:axId val="110078208"/>
      </c:lineChart>
      <c:dateAx>
        <c:axId val="110076288"/>
        <c:scaling>
          <c:orientation val="minMax"/>
        </c:scaling>
        <c:delete val="1"/>
        <c:axPos val="b"/>
        <c:numFmt formatCode="ge" sourceLinked="1"/>
        <c:majorTickMark val="none"/>
        <c:minorTickMark val="none"/>
        <c:tickLblPos val="none"/>
        <c:crossAx val="110078208"/>
        <c:crosses val="autoZero"/>
        <c:auto val="1"/>
        <c:lblOffset val="100"/>
        <c:baseTimeUnit val="years"/>
      </c:dateAx>
      <c:valAx>
        <c:axId val="1100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871744"/>
        <c:axId val="1158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871744"/>
        <c:axId val="115873664"/>
      </c:lineChart>
      <c:dateAx>
        <c:axId val="115871744"/>
        <c:scaling>
          <c:orientation val="minMax"/>
        </c:scaling>
        <c:delete val="1"/>
        <c:axPos val="b"/>
        <c:numFmt formatCode="ge" sourceLinked="1"/>
        <c:majorTickMark val="none"/>
        <c:minorTickMark val="none"/>
        <c:tickLblPos val="none"/>
        <c:crossAx val="115873664"/>
        <c:crosses val="autoZero"/>
        <c:auto val="1"/>
        <c:lblOffset val="100"/>
        <c:baseTimeUnit val="years"/>
      </c:dateAx>
      <c:valAx>
        <c:axId val="1158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585.54</c:v>
                </c:pt>
                <c:pt idx="1">
                  <c:v>2830.06</c:v>
                </c:pt>
                <c:pt idx="2">
                  <c:v>3486.14</c:v>
                </c:pt>
                <c:pt idx="3">
                  <c:v>1403.78</c:v>
                </c:pt>
                <c:pt idx="4">
                  <c:v>1332.2</c:v>
                </c:pt>
              </c:numCache>
            </c:numRef>
          </c:val>
        </c:ser>
        <c:dLbls>
          <c:showLegendKey val="0"/>
          <c:showVal val="0"/>
          <c:showCatName val="0"/>
          <c:showSerName val="0"/>
          <c:showPercent val="0"/>
          <c:showBubbleSize val="0"/>
        </c:dLbls>
        <c:gapWidth val="150"/>
        <c:axId val="115891584"/>
        <c:axId val="1159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5891584"/>
        <c:axId val="115910144"/>
      </c:lineChart>
      <c:dateAx>
        <c:axId val="115891584"/>
        <c:scaling>
          <c:orientation val="minMax"/>
        </c:scaling>
        <c:delete val="1"/>
        <c:axPos val="b"/>
        <c:numFmt formatCode="ge" sourceLinked="1"/>
        <c:majorTickMark val="none"/>
        <c:minorTickMark val="none"/>
        <c:tickLblPos val="none"/>
        <c:crossAx val="115910144"/>
        <c:crosses val="autoZero"/>
        <c:auto val="1"/>
        <c:lblOffset val="100"/>
        <c:baseTimeUnit val="years"/>
      </c:dateAx>
      <c:valAx>
        <c:axId val="1159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68.349999999999994</c:v>
                </c:pt>
                <c:pt idx="1">
                  <c:v>67.930000000000007</c:v>
                </c:pt>
                <c:pt idx="2">
                  <c:v>26.51</c:v>
                </c:pt>
                <c:pt idx="3">
                  <c:v>33.659999999999997</c:v>
                </c:pt>
                <c:pt idx="4">
                  <c:v>33.659999999999997</c:v>
                </c:pt>
              </c:numCache>
            </c:numRef>
          </c:val>
        </c:ser>
        <c:dLbls>
          <c:showLegendKey val="0"/>
          <c:showVal val="0"/>
          <c:showCatName val="0"/>
          <c:showSerName val="0"/>
          <c:showPercent val="0"/>
          <c:showBubbleSize val="0"/>
        </c:dLbls>
        <c:gapWidth val="150"/>
        <c:axId val="115932160"/>
        <c:axId val="1162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5932160"/>
        <c:axId val="116204672"/>
      </c:lineChart>
      <c:dateAx>
        <c:axId val="115932160"/>
        <c:scaling>
          <c:orientation val="minMax"/>
        </c:scaling>
        <c:delete val="1"/>
        <c:axPos val="b"/>
        <c:numFmt formatCode="ge" sourceLinked="1"/>
        <c:majorTickMark val="none"/>
        <c:minorTickMark val="none"/>
        <c:tickLblPos val="none"/>
        <c:crossAx val="116204672"/>
        <c:crosses val="autoZero"/>
        <c:auto val="1"/>
        <c:lblOffset val="100"/>
        <c:baseTimeUnit val="years"/>
      </c:dateAx>
      <c:valAx>
        <c:axId val="1162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234.04</c:v>
                </c:pt>
                <c:pt idx="1">
                  <c:v>237.87</c:v>
                </c:pt>
                <c:pt idx="2">
                  <c:v>609.88</c:v>
                </c:pt>
                <c:pt idx="3">
                  <c:v>493.16</c:v>
                </c:pt>
                <c:pt idx="4">
                  <c:v>494.1</c:v>
                </c:pt>
              </c:numCache>
            </c:numRef>
          </c:val>
        </c:ser>
        <c:dLbls>
          <c:showLegendKey val="0"/>
          <c:showVal val="0"/>
          <c:showCatName val="0"/>
          <c:showSerName val="0"/>
          <c:showPercent val="0"/>
          <c:showBubbleSize val="0"/>
        </c:dLbls>
        <c:gapWidth val="150"/>
        <c:axId val="116230784"/>
        <c:axId val="1162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6230784"/>
        <c:axId val="116245248"/>
      </c:lineChart>
      <c:dateAx>
        <c:axId val="116230784"/>
        <c:scaling>
          <c:orientation val="minMax"/>
        </c:scaling>
        <c:delete val="1"/>
        <c:axPos val="b"/>
        <c:numFmt formatCode="ge" sourceLinked="1"/>
        <c:majorTickMark val="none"/>
        <c:minorTickMark val="none"/>
        <c:tickLblPos val="none"/>
        <c:crossAx val="116245248"/>
        <c:crosses val="autoZero"/>
        <c:auto val="1"/>
        <c:lblOffset val="100"/>
        <c:baseTimeUnit val="years"/>
      </c:dateAx>
      <c:valAx>
        <c:axId val="1162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登米市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82816</v>
      </c>
      <c r="AM8" s="64"/>
      <c r="AN8" s="64"/>
      <c r="AO8" s="64"/>
      <c r="AP8" s="64"/>
      <c r="AQ8" s="64"/>
      <c r="AR8" s="64"/>
      <c r="AS8" s="64"/>
      <c r="AT8" s="63">
        <f>データ!S6</f>
        <v>536.12</v>
      </c>
      <c r="AU8" s="63"/>
      <c r="AV8" s="63"/>
      <c r="AW8" s="63"/>
      <c r="AX8" s="63"/>
      <c r="AY8" s="63"/>
      <c r="AZ8" s="63"/>
      <c r="BA8" s="63"/>
      <c r="BB8" s="63">
        <f>データ!T6</f>
        <v>154.47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28.79</v>
      </c>
      <c r="Q10" s="63"/>
      <c r="R10" s="63"/>
      <c r="S10" s="63"/>
      <c r="T10" s="63"/>
      <c r="U10" s="63"/>
      <c r="V10" s="63"/>
      <c r="W10" s="63">
        <f>データ!P6</f>
        <v>90.81</v>
      </c>
      <c r="X10" s="63"/>
      <c r="Y10" s="63"/>
      <c r="Z10" s="63"/>
      <c r="AA10" s="63"/>
      <c r="AB10" s="63"/>
      <c r="AC10" s="63"/>
      <c r="AD10" s="64">
        <f>データ!Q6</f>
        <v>3083</v>
      </c>
      <c r="AE10" s="64"/>
      <c r="AF10" s="64"/>
      <c r="AG10" s="64"/>
      <c r="AH10" s="64"/>
      <c r="AI10" s="64"/>
      <c r="AJ10" s="64"/>
      <c r="AK10" s="2"/>
      <c r="AL10" s="64">
        <f>データ!U6</f>
        <v>23750</v>
      </c>
      <c r="AM10" s="64"/>
      <c r="AN10" s="64"/>
      <c r="AO10" s="64"/>
      <c r="AP10" s="64"/>
      <c r="AQ10" s="64"/>
      <c r="AR10" s="64"/>
      <c r="AS10" s="64"/>
      <c r="AT10" s="63">
        <f>データ!V6</f>
        <v>19.95</v>
      </c>
      <c r="AU10" s="63"/>
      <c r="AV10" s="63"/>
      <c r="AW10" s="63"/>
      <c r="AX10" s="63"/>
      <c r="AY10" s="63"/>
      <c r="AZ10" s="63"/>
      <c r="BA10" s="63"/>
      <c r="BB10" s="63">
        <f>データ!W6</f>
        <v>1190.48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42129</v>
      </c>
      <c r="D6" s="31">
        <f t="shared" si="3"/>
        <v>47</v>
      </c>
      <c r="E6" s="31">
        <f t="shared" si="3"/>
        <v>17</v>
      </c>
      <c r="F6" s="31">
        <f t="shared" si="3"/>
        <v>5</v>
      </c>
      <c r="G6" s="31">
        <f t="shared" si="3"/>
        <v>0</v>
      </c>
      <c r="H6" s="31" t="str">
        <f t="shared" si="3"/>
        <v>宮城県　登米市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28.79</v>
      </c>
      <c r="P6" s="32">
        <f t="shared" si="3"/>
        <v>90.81</v>
      </c>
      <c r="Q6" s="32">
        <f t="shared" si="3"/>
        <v>3083</v>
      </c>
      <c r="R6" s="32">
        <f t="shared" si="3"/>
        <v>82816</v>
      </c>
      <c r="S6" s="32">
        <f t="shared" si="3"/>
        <v>536.12</v>
      </c>
      <c r="T6" s="32">
        <f t="shared" si="3"/>
        <v>154.47</v>
      </c>
      <c r="U6" s="32">
        <f t="shared" si="3"/>
        <v>23750</v>
      </c>
      <c r="V6" s="32">
        <f t="shared" si="3"/>
        <v>19.95</v>
      </c>
      <c r="W6" s="32">
        <f t="shared" si="3"/>
        <v>1190.48</v>
      </c>
      <c r="X6" s="33">
        <f>IF(X7="",NA(),X7)</f>
        <v>93.36</v>
      </c>
      <c r="Y6" s="33">
        <f t="shared" ref="Y6:AG6" si="4">IF(Y7="",NA(),Y7)</f>
        <v>74.94</v>
      </c>
      <c r="Z6" s="33">
        <f t="shared" si="4"/>
        <v>65.819999999999993</v>
      </c>
      <c r="AA6" s="33">
        <f t="shared" si="4"/>
        <v>81.63</v>
      </c>
      <c r="AB6" s="33">
        <f t="shared" si="4"/>
        <v>87.52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585.54</v>
      </c>
      <c r="BF6" s="33">
        <f t="shared" ref="BF6:BN6" si="7">IF(BF7="",NA(),BF7)</f>
        <v>2830.06</v>
      </c>
      <c r="BG6" s="33">
        <f t="shared" si="7"/>
        <v>3486.14</v>
      </c>
      <c r="BH6" s="33">
        <f t="shared" si="7"/>
        <v>1403.78</v>
      </c>
      <c r="BI6" s="33">
        <f t="shared" si="7"/>
        <v>1332.2</v>
      </c>
      <c r="BJ6" s="33">
        <f t="shared" si="7"/>
        <v>1239.2</v>
      </c>
      <c r="BK6" s="33">
        <f t="shared" si="7"/>
        <v>1197.82</v>
      </c>
      <c r="BL6" s="33">
        <f t="shared" si="7"/>
        <v>1126.77</v>
      </c>
      <c r="BM6" s="33">
        <f t="shared" si="7"/>
        <v>1044.8</v>
      </c>
      <c r="BN6" s="33">
        <f t="shared" si="7"/>
        <v>1081.8</v>
      </c>
      <c r="BO6" s="32" t="str">
        <f>IF(BO7="","",IF(BO7="-","【-】","【"&amp;SUBSTITUTE(TEXT(BO7,"#,##0.00"),"-","△")&amp;"】"))</f>
        <v>【1,015.77】</v>
      </c>
      <c r="BP6" s="33">
        <f>IF(BP7="",NA(),BP7)</f>
        <v>68.349999999999994</v>
      </c>
      <c r="BQ6" s="33">
        <f t="shared" ref="BQ6:BY6" si="8">IF(BQ7="",NA(),BQ7)</f>
        <v>67.930000000000007</v>
      </c>
      <c r="BR6" s="33">
        <f t="shared" si="8"/>
        <v>26.51</v>
      </c>
      <c r="BS6" s="33">
        <f t="shared" si="8"/>
        <v>33.659999999999997</v>
      </c>
      <c r="BT6" s="33">
        <f t="shared" si="8"/>
        <v>33.659999999999997</v>
      </c>
      <c r="BU6" s="33">
        <f t="shared" si="8"/>
        <v>51.56</v>
      </c>
      <c r="BV6" s="33">
        <f t="shared" si="8"/>
        <v>51.03</v>
      </c>
      <c r="BW6" s="33">
        <f t="shared" si="8"/>
        <v>50.9</v>
      </c>
      <c r="BX6" s="33">
        <f t="shared" si="8"/>
        <v>50.82</v>
      </c>
      <c r="BY6" s="33">
        <f t="shared" si="8"/>
        <v>52.19</v>
      </c>
      <c r="BZ6" s="32" t="str">
        <f>IF(BZ7="","",IF(BZ7="-","【-】","【"&amp;SUBSTITUTE(TEXT(BZ7,"#,##0.00"),"-","△")&amp;"】"))</f>
        <v>【52.78】</v>
      </c>
      <c r="CA6" s="33">
        <f>IF(CA7="",NA(),CA7)</f>
        <v>234.04</v>
      </c>
      <c r="CB6" s="33">
        <f t="shared" ref="CB6:CJ6" si="9">IF(CB7="",NA(),CB7)</f>
        <v>237.87</v>
      </c>
      <c r="CC6" s="33">
        <f t="shared" si="9"/>
        <v>609.88</v>
      </c>
      <c r="CD6" s="33">
        <f t="shared" si="9"/>
        <v>493.16</v>
      </c>
      <c r="CE6" s="33">
        <f t="shared" si="9"/>
        <v>494.1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75.33</v>
      </c>
      <c r="CM6" s="33">
        <f t="shared" ref="CM6:CU6" si="10">IF(CM7="",NA(),CM7)</f>
        <v>70.930000000000007</v>
      </c>
      <c r="CN6" s="33">
        <f t="shared" si="10"/>
        <v>42.45</v>
      </c>
      <c r="CO6" s="33">
        <f t="shared" si="10"/>
        <v>40.99</v>
      </c>
      <c r="CP6" s="33">
        <f t="shared" si="10"/>
        <v>42.04</v>
      </c>
      <c r="CQ6" s="33">
        <f t="shared" si="10"/>
        <v>55.2</v>
      </c>
      <c r="CR6" s="33">
        <f t="shared" si="10"/>
        <v>54.74</v>
      </c>
      <c r="CS6" s="33">
        <f t="shared" si="10"/>
        <v>53.78</v>
      </c>
      <c r="CT6" s="33">
        <f t="shared" si="10"/>
        <v>53.24</v>
      </c>
      <c r="CU6" s="33">
        <f t="shared" si="10"/>
        <v>52.31</v>
      </c>
      <c r="CV6" s="32" t="str">
        <f>IF(CV7="","",IF(CV7="-","【-】","【"&amp;SUBSTITUTE(TEXT(CV7,"#,##0.00"),"-","△")&amp;"】"))</f>
        <v>【52.74】</v>
      </c>
      <c r="CW6" s="33">
        <f>IF(CW7="",NA(),CW7)</f>
        <v>75.36</v>
      </c>
      <c r="CX6" s="33">
        <f t="shared" ref="CX6:DF6" si="11">IF(CX7="",NA(),CX7)</f>
        <v>69.39</v>
      </c>
      <c r="CY6" s="33">
        <f t="shared" si="11"/>
        <v>78.19</v>
      </c>
      <c r="CZ6" s="33">
        <f t="shared" si="11"/>
        <v>75.38</v>
      </c>
      <c r="DA6" s="33">
        <f t="shared" si="11"/>
        <v>77.260000000000005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42129</v>
      </c>
      <c r="D7" s="35">
        <v>47</v>
      </c>
      <c r="E7" s="35">
        <v>17</v>
      </c>
      <c r="F7" s="35">
        <v>5</v>
      </c>
      <c r="G7" s="35">
        <v>0</v>
      </c>
      <c r="H7" s="35" t="s">
        <v>96</v>
      </c>
      <c r="I7" s="35" t="s">
        <v>97</v>
      </c>
      <c r="J7" s="35" t="s">
        <v>98</v>
      </c>
      <c r="K7" s="35" t="s">
        <v>99</v>
      </c>
      <c r="L7" s="35" t="s">
        <v>100</v>
      </c>
      <c r="M7" s="36" t="s">
        <v>101</v>
      </c>
      <c r="N7" s="36" t="s">
        <v>102</v>
      </c>
      <c r="O7" s="36">
        <v>28.79</v>
      </c>
      <c r="P7" s="36">
        <v>90.81</v>
      </c>
      <c r="Q7" s="36">
        <v>3083</v>
      </c>
      <c r="R7" s="36">
        <v>82816</v>
      </c>
      <c r="S7" s="36">
        <v>536.12</v>
      </c>
      <c r="T7" s="36">
        <v>154.47</v>
      </c>
      <c r="U7" s="36">
        <v>23750</v>
      </c>
      <c r="V7" s="36">
        <v>19.95</v>
      </c>
      <c r="W7" s="36">
        <v>1190.48</v>
      </c>
      <c r="X7" s="36">
        <v>93.36</v>
      </c>
      <c r="Y7" s="36">
        <v>74.94</v>
      </c>
      <c r="Z7" s="36">
        <v>65.819999999999993</v>
      </c>
      <c r="AA7" s="36">
        <v>81.63</v>
      </c>
      <c r="AB7" s="36">
        <v>87.52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585.54</v>
      </c>
      <c r="BF7" s="36">
        <v>2830.06</v>
      </c>
      <c r="BG7" s="36">
        <v>3486.14</v>
      </c>
      <c r="BH7" s="36">
        <v>1403.78</v>
      </c>
      <c r="BI7" s="36">
        <v>1332.2</v>
      </c>
      <c r="BJ7" s="36">
        <v>1239.2</v>
      </c>
      <c r="BK7" s="36">
        <v>1197.82</v>
      </c>
      <c r="BL7" s="36">
        <v>1126.77</v>
      </c>
      <c r="BM7" s="36">
        <v>1044.8</v>
      </c>
      <c r="BN7" s="36">
        <v>1081.8</v>
      </c>
      <c r="BO7" s="36">
        <v>1015.77</v>
      </c>
      <c r="BP7" s="36">
        <v>68.349999999999994</v>
      </c>
      <c r="BQ7" s="36">
        <v>67.930000000000007</v>
      </c>
      <c r="BR7" s="36">
        <v>26.51</v>
      </c>
      <c r="BS7" s="36">
        <v>33.659999999999997</v>
      </c>
      <c r="BT7" s="36">
        <v>33.659999999999997</v>
      </c>
      <c r="BU7" s="36">
        <v>51.56</v>
      </c>
      <c r="BV7" s="36">
        <v>51.03</v>
      </c>
      <c r="BW7" s="36">
        <v>50.9</v>
      </c>
      <c r="BX7" s="36">
        <v>50.82</v>
      </c>
      <c r="BY7" s="36">
        <v>52.19</v>
      </c>
      <c r="BZ7" s="36">
        <v>52.78</v>
      </c>
      <c r="CA7" s="36">
        <v>234.04</v>
      </c>
      <c r="CB7" s="36">
        <v>237.87</v>
      </c>
      <c r="CC7" s="36">
        <v>609.88</v>
      </c>
      <c r="CD7" s="36">
        <v>493.16</v>
      </c>
      <c r="CE7" s="36">
        <v>494.1</v>
      </c>
      <c r="CF7" s="36">
        <v>283.26</v>
      </c>
      <c r="CG7" s="36">
        <v>289.60000000000002</v>
      </c>
      <c r="CH7" s="36">
        <v>293.27</v>
      </c>
      <c r="CI7" s="36">
        <v>300.52</v>
      </c>
      <c r="CJ7" s="36">
        <v>296.14</v>
      </c>
      <c r="CK7" s="36">
        <v>289.81</v>
      </c>
      <c r="CL7" s="36">
        <v>75.33</v>
      </c>
      <c r="CM7" s="36">
        <v>70.930000000000007</v>
      </c>
      <c r="CN7" s="36">
        <v>42.45</v>
      </c>
      <c r="CO7" s="36">
        <v>40.99</v>
      </c>
      <c r="CP7" s="36">
        <v>42.04</v>
      </c>
      <c r="CQ7" s="36">
        <v>55.2</v>
      </c>
      <c r="CR7" s="36">
        <v>54.74</v>
      </c>
      <c r="CS7" s="36">
        <v>53.78</v>
      </c>
      <c r="CT7" s="36">
        <v>53.24</v>
      </c>
      <c r="CU7" s="36">
        <v>52.31</v>
      </c>
      <c r="CV7" s="36">
        <v>52.74</v>
      </c>
      <c r="CW7" s="36">
        <v>75.36</v>
      </c>
      <c r="CX7" s="36">
        <v>69.39</v>
      </c>
      <c r="CY7" s="36">
        <v>78.19</v>
      </c>
      <c r="CZ7" s="36">
        <v>75.38</v>
      </c>
      <c r="DA7" s="36">
        <v>77.260000000000005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2017-02-08T03:06:38Z</dcterms:created>
  <dcterms:modified xsi:type="dcterms:W3CDTF">2017-02-13T04:19:42Z</dcterms:modified>
  <cp:category/>
</cp:coreProperties>
</file>