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53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Q6" i="5"/>
  <c r="W10" i="4" s="1"/>
  <c r="P6" i="5"/>
  <c r="O6" i="5"/>
  <c r="I10" i="4" s="1"/>
  <c r="N6" i="5"/>
  <c r="B10" i="4" s="1"/>
  <c r="M6" i="5"/>
  <c r="L6" i="5"/>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D10" i="4"/>
  <c r="P10" i="4"/>
  <c r="W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<sst xmlns="http://schemas.openxmlformats.org/spreadsheetml/2006/main" count="240" uniqueCount="126">
  <si>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</si>
  <si>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</si>
  <si>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</si>
  <si>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</si>
  <si>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</si>
  <si>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</si>
  <si>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</si>
  <si>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</si>
  <si>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</si>
  <si>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</si>
  <si>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</si>
  <si>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</si>
  <si>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</si>
  <si>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</si>
  <si>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</si>
  <si>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</si>
  <si>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</si>
  <si>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</si>
  <si>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</si>
  <si>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</si>
  <si>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</si>
  <si>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</si>
  <si>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</si>
  <si>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</si>
  <si>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</si>
  <si>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</si>
  <si>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</si>
  <si>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</si>
  <si>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</si>
  <si>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</si>
  <si>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</si>
  <si>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</si>
  <si>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</si>
  <si>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</si>
  <si>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</si>
  <si>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</si>
  <si>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</si>
  <si>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</si>
  <si>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</si>
  <si>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</si>
  <si>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</si>
  <si>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</si>
  <si>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</si>
  <si>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</si>
  <si>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</si>
  <si>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</si>
  <si>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</si>
  <si>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</si>
  <si>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</si>
  <si>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</si>
  <si>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</si>
  <si>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</si>
  <si>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</si>
  <si>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</si>
  <si>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</si>
  <si>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</si>
  <si>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</si>
  <si>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</si>
  <si>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</si>
  <si>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</si>
  <si>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</si>
  <si>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</si>
  <si>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</si>
  <si>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</si>
  <si>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</si>
  <si>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</si>
  <si>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</si>
  <si>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</si>
  <si>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</si>
  <si>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</si>
  <si>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</si>
  <si>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</si>
  <si>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</si>
  <si>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</si>
  <si>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</si>
  <si>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</si>
  <si>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</si>
  <si>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</si>
  <si>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</si>
  <si>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</si>
  <si>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</si>
  <si>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</si>
  <si>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</si>
  <si>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</si>
  <si>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</si>
  <si>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</si>
  <si>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</si>
  <si>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</si>
  <si>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</si>
  <si>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</si>
  <si>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</si>
  <si>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</si>
  <si>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</si>
  <si>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</si>
  <si>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</si>
  <si>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</si>
  <si>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</si>
  <si>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</si>
  <si>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</si>
  <si>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</si>
  <si>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</si>
  <si>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</si>
  <si>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</si>
  <si>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</si>
  <si>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</si>
  <si>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</si>
  <si>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</si>
  <si>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</si>
  <si>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</si>
  <si>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</si>
  <si>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登米市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</si>
  <si>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</si>
  <si>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</si>
  <si>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</si>
  <si>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</si>
  <si>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</si>
  <si>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</si>
  <si>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</si>
  <si>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</si>
  <si>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</si>
  <si>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</si>
  <si>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</si>
  <si>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・登米市の特定環境保全公共下水道整備は、平成2年度から整備に着手しており、現時点で耐用年数に達していないため、管渠の更新は実施していません。
　しかしながら、今後の施設の点検・調査計画及び改修・修繕計画を明確化し、持続的な下水道サービスの提供と更新費用の平準化に取り組んで行くため、平成31年度までにストックマネジメント計画を策定する予定です。</t>
    <rPh sb="1" eb="4">
      <t>トメシ</t>
    </rPh>
    <rPh sb="5" eb="7">
      <t>トクテイ</t>
    </rPh>
    <rPh sb="7" eb="9">
      <t>カンキョウ</t>
    </rPh>
    <rPh sb="9" eb="11">
      <t>ホゼン</t>
    </rPh>
    <rPh sb="11" eb="13">
      <t>コウキョウ</t>
    </rPh>
    <rPh sb="13" eb="16">
      <t>ゲスイドウ</t>
    </rPh>
    <rPh sb="16" eb="18">
      <t>セイビ</t>
    </rPh>
    <rPh sb="20" eb="22">
      <t>ヘイセイ</t>
    </rPh>
    <rPh sb="23" eb="25">
      <t>ネンド</t>
    </rPh>
    <rPh sb="27" eb="29">
      <t>セイビ</t>
    </rPh>
    <rPh sb="30" eb="32">
      <t>チャクシュ</t>
    </rPh>
    <rPh sb="37" eb="40">
      <t>ゲンジテン</t>
    </rPh>
    <rPh sb="41" eb="45">
      <t>タイヨウネンスウ</t>
    </rPh>
    <rPh sb="46" eb="47">
      <t>タッ</t>
    </rPh>
    <rPh sb="55" eb="56">
      <t>クダ</t>
    </rPh>
    <rPh sb="56" eb="57">
      <t>キョ</t>
    </rPh>
    <rPh sb="58" eb="60">
      <t>コウシン</t>
    </rPh>
    <rPh sb="61" eb="63">
      <t>ジッシ</t>
    </rPh>
    <rPh sb="79" eb="81">
      <t>コンゴ</t>
    </rPh>
    <rPh sb="82" eb="84">
      <t>シセツ</t>
    </rPh>
    <rPh sb="131" eb="132">
      <t>ト</t>
    </rPh>
    <rPh sb="133" eb="134">
      <t>ク</t>
    </rPh>
    <rPh sb="136" eb="137">
      <t>イ</t>
    </rPh>
    <rPh sb="141" eb="143">
      <t>ヘイセイ</t>
    </rPh>
    <rPh sb="145" eb="147">
      <t>ネンド</t>
    </rPh>
    <rPh sb="160" eb="162">
      <t>ケイカク</t>
    </rPh>
    <rPh sb="163" eb="165">
      <t>サクテイ</t>
    </rPh>
    <rPh sb="167" eb="169">
      <t>ヨテイ</t>
    </rPh>
    <phoneticPr fontId="7"/>
  </si>
  <si>
    <t>①収益的収支比率
　・前年度と比べ5.16％下回っています。これは、処理施設の修繕費が前年度を上回ったことが主な要因となっています。
④企業債残高対事業規模比率
　・前年度と比べ下回っており、類似団体に比較しても比率が下がっています。今後も地方債残高は年々減少していく計画です。
⑤経費回収率　⑥汚水処理原価
　・汚水処理費用を使用料で賄えていない状況であり、回収率も前年度に比べ3.49％下回りましたが、類似団体を上回る回収率となっています。また、汚水処理原価は、前年度を11.13円上回りましたが、類似団体より安く抑えられています。
⑦施設利用率
　・年々利用世帯が増加する一方で、人口減少や節水器具の普及等により１世帯当りの上水道使用水量が減少傾向にあることから、利用率も1.07％前年度を下回っていますが、類似団体を上回る利用率となっています。
⑧水洗化率
　・毎年の整備に比べ水洗化が進んでいない状況で、類似団体の平均を下回っていますが、前年度から0.35％改善しています。
　総合的な分析において、前年度と比較して改善されてはいるものの、未だ水洗化率においては類似団体の平均を下回っていること等から、今後も更なる水洗化率の向上や施設管理費の削減に向けた方策を検討する必要があると考えます。</t>
    <rPh sb="1" eb="4">
      <t>シュウエキテキ</t>
    </rPh>
    <rPh sb="4" eb="6">
      <t>シュウシ</t>
    </rPh>
    <rPh sb="6" eb="8">
      <t>ヒリツ</t>
    </rPh>
    <rPh sb="11" eb="14">
      <t>ゼンネンド</t>
    </rPh>
    <rPh sb="15" eb="16">
      <t>クラ</t>
    </rPh>
    <rPh sb="22" eb="24">
      <t>シタマワ</t>
    </rPh>
    <rPh sb="34" eb="36">
      <t>ショリ</t>
    </rPh>
    <rPh sb="36" eb="38">
      <t>シセツ</t>
    </rPh>
    <rPh sb="39" eb="42">
      <t>シュウゼンヒ</t>
    </rPh>
    <rPh sb="43" eb="46">
      <t>ゼンネンド</t>
    </rPh>
    <rPh sb="47" eb="49">
      <t>ウワマワ</t>
    </rPh>
    <rPh sb="54" eb="55">
      <t>オモ</t>
    </rPh>
    <rPh sb="56" eb="58">
      <t>ヨウイン</t>
    </rPh>
    <rPh sb="68" eb="70">
      <t>キギョウ</t>
    </rPh>
    <rPh sb="70" eb="71">
      <t>サイ</t>
    </rPh>
    <rPh sb="71" eb="73">
      <t>ザンダカ</t>
    </rPh>
    <rPh sb="73" eb="74">
      <t>タイ</t>
    </rPh>
    <rPh sb="74" eb="76">
      <t>ジギョウ</t>
    </rPh>
    <rPh sb="76" eb="78">
      <t>キボ</t>
    </rPh>
    <rPh sb="78" eb="80">
      <t>ヒリツ</t>
    </rPh>
    <rPh sb="83" eb="86">
      <t>ゼンネンド</t>
    </rPh>
    <rPh sb="87" eb="88">
      <t>クラ</t>
    </rPh>
    <rPh sb="89" eb="91">
      <t>シタマワ</t>
    </rPh>
    <rPh sb="96" eb="98">
      <t>ルイジ</t>
    </rPh>
    <rPh sb="98" eb="100">
      <t>ダンタイ</t>
    </rPh>
    <rPh sb="101" eb="103">
      <t>ヒカク</t>
    </rPh>
    <rPh sb="106" eb="108">
      <t>ヒリツ</t>
    </rPh>
    <rPh sb="109" eb="110">
      <t>サ</t>
    </rPh>
    <rPh sb="117" eb="119">
      <t>コンゴ</t>
    </rPh>
    <rPh sb="120" eb="122">
      <t>チホウ</t>
    </rPh>
    <rPh sb="122" eb="123">
      <t>サイ</t>
    </rPh>
    <rPh sb="123" eb="125">
      <t>ザンダカ</t>
    </rPh>
    <rPh sb="126" eb="128">
      <t>ネンネン</t>
    </rPh>
    <rPh sb="128" eb="130">
      <t>ゲンショウ</t>
    </rPh>
    <rPh sb="134" eb="136">
      <t>ケイカク</t>
    </rPh>
    <rPh sb="141" eb="143">
      <t>ケイヒ</t>
    </rPh>
    <rPh sb="143" eb="145">
      <t>カイシュウ</t>
    </rPh>
    <rPh sb="145" eb="146">
      <t>リツ</t>
    </rPh>
    <rPh sb="148" eb="150">
      <t>オスイ</t>
    </rPh>
    <rPh sb="150" eb="152">
      <t>ショリ</t>
    </rPh>
    <rPh sb="152" eb="154">
      <t>ゲンカ</t>
    </rPh>
    <rPh sb="157" eb="159">
      <t>オスイ</t>
    </rPh>
    <rPh sb="159" eb="161">
      <t>ショリ</t>
    </rPh>
    <rPh sb="161" eb="163">
      <t>ヒヨウ</t>
    </rPh>
    <rPh sb="164" eb="167">
      <t>シヨウリョウ</t>
    </rPh>
    <rPh sb="168" eb="169">
      <t>マカナ</t>
    </rPh>
    <rPh sb="174" eb="176">
      <t>ジョウキョウ</t>
    </rPh>
    <rPh sb="180" eb="182">
      <t>カイシュウ</t>
    </rPh>
    <rPh sb="182" eb="183">
      <t>リツ</t>
    </rPh>
    <rPh sb="184" eb="187">
      <t>ゼンネンド</t>
    </rPh>
    <rPh sb="188" eb="189">
      <t>クラ</t>
    </rPh>
    <rPh sb="195" eb="197">
      <t>シタマワ</t>
    </rPh>
    <rPh sb="203" eb="205">
      <t>ルイジ</t>
    </rPh>
    <rPh sb="205" eb="207">
      <t>ダンタイ</t>
    </rPh>
    <rPh sb="208" eb="210">
      <t>ウワマワ</t>
    </rPh>
    <rPh sb="211" eb="213">
      <t>カイシュウ</t>
    </rPh>
    <rPh sb="213" eb="214">
      <t>リツ</t>
    </rPh>
    <rPh sb="225" eb="227">
      <t>オスイ</t>
    </rPh>
    <rPh sb="227" eb="229">
      <t>ショリ</t>
    </rPh>
    <rPh sb="229" eb="231">
      <t>ゲンカ</t>
    </rPh>
    <rPh sb="233" eb="236">
      <t>ゼンネンド</t>
    </rPh>
    <rPh sb="242" eb="243">
      <t>エン</t>
    </rPh>
    <rPh sb="243" eb="245">
      <t>ウワマワ</t>
    </rPh>
    <rPh sb="251" eb="253">
      <t>ルイジ</t>
    </rPh>
    <rPh sb="253" eb="255">
      <t>ダンタイ</t>
    </rPh>
    <rPh sb="257" eb="258">
      <t>ヤス</t>
    </rPh>
    <rPh sb="259" eb="260">
      <t>オサ</t>
    </rPh>
    <rPh sb="270" eb="272">
      <t>シセツ</t>
    </rPh>
    <rPh sb="272" eb="275">
      <t>リヨウリツ</t>
    </rPh>
    <rPh sb="278" eb="280">
      <t>ネンネン</t>
    </rPh>
    <rPh sb="280" eb="282">
      <t>リヨウ</t>
    </rPh>
    <rPh sb="282" eb="284">
      <t>セタイ</t>
    </rPh>
    <rPh sb="285" eb="287">
      <t>ゾウカ</t>
    </rPh>
    <rPh sb="289" eb="291">
      <t>イッポウ</t>
    </rPh>
    <rPh sb="293" eb="295">
      <t>ジンコウ</t>
    </rPh>
    <rPh sb="295" eb="297">
      <t>ゲンショウ</t>
    </rPh>
    <rPh sb="298" eb="300">
      <t>セッスイ</t>
    </rPh>
    <rPh sb="300" eb="302">
      <t>キグ</t>
    </rPh>
    <rPh sb="303" eb="305">
      <t>フキュウ</t>
    </rPh>
    <rPh sb="305" eb="306">
      <t>トウ</t>
    </rPh>
    <rPh sb="310" eb="312">
      <t>セタイ</t>
    </rPh>
    <rPh sb="312" eb="313">
      <t>アタ</t>
    </rPh>
    <rPh sb="315" eb="318">
      <t>ジョウスイドウ</t>
    </rPh>
    <rPh sb="318" eb="320">
      <t>シヨウ</t>
    </rPh>
    <rPh sb="320" eb="322">
      <t>スイリョウ</t>
    </rPh>
    <rPh sb="323" eb="325">
      <t>ゲンショウ</t>
    </rPh>
    <rPh sb="325" eb="327">
      <t>ケイコウ</t>
    </rPh>
    <rPh sb="335" eb="338">
      <t>リヨウリツ</t>
    </rPh>
    <rPh sb="344" eb="347">
      <t>ゼンネンド</t>
    </rPh>
    <rPh sb="348" eb="350">
      <t>シタマワ</t>
    </rPh>
    <rPh sb="357" eb="359">
      <t>ルイジ</t>
    </rPh>
    <rPh sb="359" eb="361">
      <t>ダンタイ</t>
    </rPh>
    <rPh sb="362" eb="364">
      <t>ウワマワ</t>
    </rPh>
    <rPh sb="365" eb="368">
      <t>リヨウリツ</t>
    </rPh>
    <rPh sb="378" eb="380">
      <t>スイセン</t>
    </rPh>
    <rPh sb="380" eb="381">
      <t>カ</t>
    </rPh>
    <rPh sb="381" eb="382">
      <t>リツ</t>
    </rPh>
    <rPh sb="424" eb="427">
      <t>ゼンネンド</t>
    </rPh>
    <rPh sb="434" eb="436">
      <t>カイゼン</t>
    </rPh>
    <rPh sb="444" eb="447">
      <t>ソウゴウテキ</t>
    </rPh>
    <rPh sb="448" eb="450">
      <t>ブンセキ</t>
    </rPh>
    <rPh sb="455" eb="458">
      <t>ゼンネンド</t>
    </rPh>
    <rPh sb="459" eb="461">
      <t>ヒカク</t>
    </rPh>
    <rPh sb="463" eb="465">
      <t>カイゼン</t>
    </rPh>
    <rPh sb="475" eb="476">
      <t>マ</t>
    </rPh>
    <rPh sb="477" eb="479">
      <t>スイセン</t>
    </rPh>
    <rPh sb="479" eb="480">
      <t>カ</t>
    </rPh>
    <rPh sb="480" eb="481">
      <t>リツ</t>
    </rPh>
    <rPh sb="486" eb="488">
      <t>ルイジ</t>
    </rPh>
    <rPh sb="488" eb="490">
      <t>ダンタイ</t>
    </rPh>
    <rPh sb="491" eb="493">
      <t>ヘイキン</t>
    </rPh>
    <rPh sb="494" eb="496">
      <t>シタマワ</t>
    </rPh>
    <rPh sb="502" eb="503">
      <t>トウ</t>
    </rPh>
    <rPh sb="506" eb="508">
      <t>コンゴ</t>
    </rPh>
    <rPh sb="509" eb="510">
      <t>サラ</t>
    </rPh>
    <rPh sb="512" eb="514">
      <t>スイセン</t>
    </rPh>
    <rPh sb="514" eb="515">
      <t>カ</t>
    </rPh>
    <rPh sb="515" eb="516">
      <t>リツ</t>
    </rPh>
    <rPh sb="517" eb="519">
      <t>コウジョウ</t>
    </rPh>
    <rPh sb="520" eb="522">
      <t>シセツ</t>
    </rPh>
    <rPh sb="522" eb="524">
      <t>カンリ</t>
    </rPh>
    <rPh sb="524" eb="525">
      <t>ヒ</t>
    </rPh>
    <rPh sb="526" eb="528">
      <t>サクゲン</t>
    </rPh>
    <rPh sb="529" eb="530">
      <t>ム</t>
    </rPh>
    <rPh sb="532" eb="534">
      <t>ホウサク</t>
    </rPh>
    <rPh sb="535" eb="537">
      <t>ケントウ</t>
    </rPh>
    <rPh sb="539" eb="541">
      <t>ヒツヨウ</t>
    </rPh>
    <rPh sb="545" eb="546">
      <t>カンガ</t>
    </rPh>
    <phoneticPr fontId="7"/>
  </si>
  <si>
    <t>　登米市の特定環境保全公共下水道整備は、計画を見直し、平成35年度の整備完了を目指して、コスト縮減を図りながら計画的に整備を進めて行くこととしました。
　管理面では、持続的な下水道サービスの提供を行うため、平成32年度から地方公営企業法の適用に向けた移行業務を進めるとともに、平成31年度までにストックマネジメント計画を策定する予定です。
　また、健全な下水道事業の経営に向けた水洗化率の向上については、現在実施している水洗化の融資あっせん制度や排水設備工事補助金制度を継続し、市民の負担軽減を図りながら水洗化率の向上に努めて行きます。併せて、現行使用料体系と施設管理費等を分析しながら、適正な時機における使用料の改定に向けても検討して行きます。</t>
    <rPh sb="1" eb="4">
      <t>トメシ</t>
    </rPh>
    <rPh sb="5" eb="7">
      <t>トクテイ</t>
    </rPh>
    <rPh sb="7" eb="9">
      <t>カンキョウ</t>
    </rPh>
    <rPh sb="9" eb="11">
      <t>ホゼン</t>
    </rPh>
    <rPh sb="11" eb="13">
      <t>コウキョウ</t>
    </rPh>
    <rPh sb="13" eb="16">
      <t>ゲスイドウ</t>
    </rPh>
    <rPh sb="16" eb="18">
      <t>セイビ</t>
    </rPh>
    <rPh sb="20" eb="22">
      <t>ケイカク</t>
    </rPh>
    <rPh sb="23" eb="25">
      <t>ミナオ</t>
    </rPh>
    <rPh sb="31" eb="33">
      <t>ネンド</t>
    </rPh>
    <rPh sb="34" eb="36">
      <t>セイビ</t>
    </rPh>
    <rPh sb="36" eb="38">
      <t>カンリョウ</t>
    </rPh>
    <rPh sb="39" eb="41">
      <t>メザ</t>
    </rPh>
    <rPh sb="47" eb="49">
      <t>シュクゲン</t>
    </rPh>
    <rPh sb="50" eb="51">
      <t>ハカ</t>
    </rPh>
    <rPh sb="55" eb="58">
      <t>ケイカクテキ</t>
    </rPh>
    <rPh sb="59" eb="61">
      <t>セイビ</t>
    </rPh>
    <rPh sb="62" eb="63">
      <t>スス</t>
    </rPh>
    <rPh sb="65" eb="66">
      <t>イ</t>
    </rPh>
    <rPh sb="164" eb="166">
      <t>ヨテイ</t>
    </rPh>
    <rPh sb="314" eb="316">
      <t>ケントウ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</si>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</sst>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18"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690-4F38-B926-C0EE108DCF25}"/>
            </c:ext>
          </c:extLst>
        </c:ser>
        <c:dLbls>
          <c:showLegendKey val="0"/>
          <c:showVal val="0"/>
          <c:showCatName val="0"/>
          <c:showSerName val="0"/>
          <c:showPercent val="0"/>
          <c:showBubbleSize val="0"/>
        </c:dLbls>
        <c:gapWidth val="150"/>
        <c:axId val="81193600"/>
        <c:axId val="9032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extLst xmlns:c16r2="http://schemas.microsoft.com/office/drawing/2015/06/chart">
            <c:ext xmlns:c16="http://schemas.microsoft.com/office/drawing/2014/chart" uri="{C3380CC4-5D6E-409C-BE32-E72D297353CC}">
              <c16:uniqueId val="{00000001-8690-4F38-B926-C0EE108DCF25}"/>
            </c:ext>
          </c:extLst>
        </c:ser>
        <c:dLbls>
          <c:showLegendKey val="0"/>
          <c:showVal val="0"/>
          <c:showCatName val="0"/>
          <c:showSerName val="0"/>
          <c:showPercent val="0"/>
          <c:showBubbleSize val="0"/>
        </c:dLbls>
        <c:marker val="1"/>
        <c:smooth val="0"/>
        <c:axId val="81193600"/>
        <c:axId val="90325760"/>
      </c:lineChart>
      <c:dateAx>
        <c:axId val="81193600"/>
        <c:scaling>
          <c:orientation val="minMax"/>
        </c:scaling>
        <c:delete val="1"/>
        <c:axPos val="b"/>
        <c:numFmt formatCode="ge" sourceLinked="1"/>
        <c:majorTickMark val="none"/>
        <c:minorTickMark val="none"/>
        <c:tickLblPos val="none"/>
        <c:crossAx val="90325760"/>
        <c:crosses val="autoZero"/>
        <c:auto val="1"/>
        <c:lblOffset val="100"/>
        <c:baseTimeUnit val="years"/>
      </c:dateAx>
      <c:valAx>
        <c:axId val="9032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9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63.89</c:v>
                </c:pt>
                <c:pt idx="1">
                  <c:v>63.93</c:v>
                </c:pt>
                <c:pt idx="2">
                  <c:v>64.540000000000006</c:v>
                </c:pt>
                <c:pt idx="3">
                  <c:v>64.8</c:v>
                </c:pt>
                <c:pt idx="4">
                  <c:v>63.73</c:v>
                </c:pt>
              </c:numCache>
            </c:numRef>
          </c:val>
          <c:extLst xmlns:c16r2="http://schemas.microsoft.com/office/drawing/2015/06/chart">
            <c:ext xmlns:c16="http://schemas.microsoft.com/office/drawing/2014/chart" uri="{C3380CC4-5D6E-409C-BE32-E72D297353CC}">
              <c16:uniqueId val="{00000000-6ED9-4C26-86FE-BDD7AE4BCB09}"/>
            </c:ext>
          </c:extLst>
        </c:ser>
        <c:dLbls>
          <c:showLegendKey val="0"/>
          <c:showVal val="0"/>
          <c:showCatName val="0"/>
          <c:showSerName val="0"/>
          <c:showPercent val="0"/>
          <c:showBubbleSize val="0"/>
        </c:dLbls>
        <c:gapWidth val="150"/>
        <c:axId val="95382528"/>
        <c:axId val="9539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extLst xmlns:c16r2="http://schemas.microsoft.com/office/drawing/2015/06/chart">
            <c:ext xmlns:c16="http://schemas.microsoft.com/office/drawing/2014/chart" uri="{C3380CC4-5D6E-409C-BE32-E72D297353CC}">
              <c16:uniqueId val="{00000001-6ED9-4C26-86FE-BDD7AE4BCB09}"/>
            </c:ext>
          </c:extLst>
        </c:ser>
        <c:dLbls>
          <c:showLegendKey val="0"/>
          <c:showVal val="0"/>
          <c:showCatName val="0"/>
          <c:showSerName val="0"/>
          <c:showPercent val="0"/>
          <c:showBubbleSize val="0"/>
        </c:dLbls>
        <c:marker val="1"/>
        <c:smooth val="0"/>
        <c:axId val="95382528"/>
        <c:axId val="95392896"/>
      </c:lineChart>
      <c:dateAx>
        <c:axId val="95382528"/>
        <c:scaling>
          <c:orientation val="minMax"/>
        </c:scaling>
        <c:delete val="1"/>
        <c:axPos val="b"/>
        <c:numFmt formatCode="ge" sourceLinked="1"/>
        <c:majorTickMark val="none"/>
        <c:minorTickMark val="none"/>
        <c:tickLblPos val="none"/>
        <c:crossAx val="95392896"/>
        <c:crosses val="autoZero"/>
        <c:auto val="1"/>
        <c:lblOffset val="100"/>
        <c:baseTimeUnit val="years"/>
      </c:dateAx>
      <c:valAx>
        <c:axId val="9539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8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75.53</c:v>
                </c:pt>
                <c:pt idx="1">
                  <c:v>74.52</c:v>
                </c:pt>
                <c:pt idx="2">
                  <c:v>71.239999999999995</c:v>
                </c:pt>
                <c:pt idx="3">
                  <c:v>72.260000000000005</c:v>
                </c:pt>
                <c:pt idx="4">
                  <c:v>72.61</c:v>
                </c:pt>
              </c:numCache>
            </c:numRef>
          </c:val>
          <c:extLst xmlns:c16r2="http://schemas.microsoft.com/office/drawing/2015/06/chart">
            <c:ext xmlns:c16="http://schemas.microsoft.com/office/drawing/2014/chart" uri="{C3380CC4-5D6E-409C-BE32-E72D297353CC}">
              <c16:uniqueId val="{00000000-96AE-4414-8118-108E82991501}"/>
            </c:ext>
          </c:extLst>
        </c:ser>
        <c:dLbls>
          <c:showLegendKey val="0"/>
          <c:showVal val="0"/>
          <c:showCatName val="0"/>
          <c:showSerName val="0"/>
          <c:showPercent val="0"/>
          <c:showBubbleSize val="0"/>
        </c:dLbls>
        <c:gapWidth val="150"/>
        <c:axId val="95427968"/>
        <c:axId val="9543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extLst xmlns:c16r2="http://schemas.microsoft.com/office/drawing/2015/06/chart">
            <c:ext xmlns:c16="http://schemas.microsoft.com/office/drawing/2014/chart" uri="{C3380CC4-5D6E-409C-BE32-E72D297353CC}">
              <c16:uniqueId val="{00000001-96AE-4414-8118-108E82991501}"/>
            </c:ext>
          </c:extLst>
        </c:ser>
        <c:dLbls>
          <c:showLegendKey val="0"/>
          <c:showVal val="0"/>
          <c:showCatName val="0"/>
          <c:showSerName val="0"/>
          <c:showPercent val="0"/>
          <c:showBubbleSize val="0"/>
        </c:dLbls>
        <c:marker val="1"/>
        <c:smooth val="0"/>
        <c:axId val="95427968"/>
        <c:axId val="95430144"/>
      </c:lineChart>
      <c:dateAx>
        <c:axId val="95427968"/>
        <c:scaling>
          <c:orientation val="minMax"/>
        </c:scaling>
        <c:delete val="1"/>
        <c:axPos val="b"/>
        <c:numFmt formatCode="ge" sourceLinked="1"/>
        <c:majorTickMark val="none"/>
        <c:minorTickMark val="none"/>
        <c:tickLblPos val="none"/>
        <c:crossAx val="95430144"/>
        <c:crosses val="autoZero"/>
        <c:auto val="1"/>
        <c:lblOffset val="100"/>
        <c:baseTimeUnit val="years"/>
      </c:dateAx>
      <c:valAx>
        <c:axId val="9543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2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72.17</c:v>
                </c:pt>
                <c:pt idx="1">
                  <c:v>70.510000000000005</c:v>
                </c:pt>
                <c:pt idx="2">
                  <c:v>82.88</c:v>
                </c:pt>
                <c:pt idx="3">
                  <c:v>83.33</c:v>
                </c:pt>
                <c:pt idx="4">
                  <c:v>78.17</c:v>
                </c:pt>
              </c:numCache>
            </c:numRef>
          </c:val>
          <c:extLst xmlns:c16r2="http://schemas.microsoft.com/office/drawing/2015/06/chart">
            <c:ext xmlns:c16="http://schemas.microsoft.com/office/drawing/2014/chart" uri="{C3380CC4-5D6E-409C-BE32-E72D297353CC}">
              <c16:uniqueId val="{00000000-D16F-4325-BE5B-C7EBB356AC42}"/>
            </c:ext>
          </c:extLst>
        </c:ser>
        <c:dLbls>
          <c:showLegendKey val="0"/>
          <c:showVal val="0"/>
          <c:showCatName val="0"/>
          <c:showSerName val="0"/>
          <c:showPercent val="0"/>
          <c:showBubbleSize val="0"/>
        </c:dLbls>
        <c:gapWidth val="150"/>
        <c:axId val="90352640"/>
        <c:axId val="9036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16F-4325-BE5B-C7EBB356AC42}"/>
            </c:ext>
          </c:extLst>
        </c:ser>
        <c:dLbls>
          <c:showLegendKey val="0"/>
          <c:showVal val="0"/>
          <c:showCatName val="0"/>
          <c:showSerName val="0"/>
          <c:showPercent val="0"/>
          <c:showBubbleSize val="0"/>
        </c:dLbls>
        <c:marker val="1"/>
        <c:smooth val="0"/>
        <c:axId val="90352640"/>
        <c:axId val="90363008"/>
      </c:lineChart>
      <c:dateAx>
        <c:axId val="90352640"/>
        <c:scaling>
          <c:orientation val="minMax"/>
        </c:scaling>
        <c:delete val="1"/>
        <c:axPos val="b"/>
        <c:numFmt formatCode="ge" sourceLinked="1"/>
        <c:majorTickMark val="none"/>
        <c:minorTickMark val="none"/>
        <c:tickLblPos val="none"/>
        <c:crossAx val="90363008"/>
        <c:crosses val="autoZero"/>
        <c:auto val="1"/>
        <c:lblOffset val="100"/>
        <c:baseTimeUnit val="years"/>
      </c:dateAx>
      <c:valAx>
        <c:axId val="9036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5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42C-47DC-AB65-71F686A2616D}"/>
            </c:ext>
          </c:extLst>
        </c:ser>
        <c:dLbls>
          <c:showLegendKey val="0"/>
          <c:showVal val="0"/>
          <c:showCatName val="0"/>
          <c:showSerName val="0"/>
          <c:showPercent val="0"/>
          <c:showBubbleSize val="0"/>
        </c:dLbls>
        <c:gapWidth val="150"/>
        <c:axId val="94711168"/>
        <c:axId val="9472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42C-47DC-AB65-71F686A2616D}"/>
            </c:ext>
          </c:extLst>
        </c:ser>
        <c:dLbls>
          <c:showLegendKey val="0"/>
          <c:showVal val="0"/>
          <c:showCatName val="0"/>
          <c:showSerName val="0"/>
          <c:showPercent val="0"/>
          <c:showBubbleSize val="0"/>
        </c:dLbls>
        <c:marker val="1"/>
        <c:smooth val="0"/>
        <c:axId val="94711168"/>
        <c:axId val="94725632"/>
      </c:lineChart>
      <c:dateAx>
        <c:axId val="94711168"/>
        <c:scaling>
          <c:orientation val="minMax"/>
        </c:scaling>
        <c:delete val="1"/>
        <c:axPos val="b"/>
        <c:numFmt formatCode="ge" sourceLinked="1"/>
        <c:majorTickMark val="none"/>
        <c:minorTickMark val="none"/>
        <c:tickLblPos val="none"/>
        <c:crossAx val="94725632"/>
        <c:crosses val="autoZero"/>
        <c:auto val="1"/>
        <c:lblOffset val="100"/>
        <c:baseTimeUnit val="years"/>
      </c:dateAx>
      <c:valAx>
        <c:axId val="9472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1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C9-4BC5-B6D5-6F4E892BD3AE}"/>
            </c:ext>
          </c:extLst>
        </c:ser>
        <c:dLbls>
          <c:showLegendKey val="0"/>
          <c:showVal val="0"/>
          <c:showCatName val="0"/>
          <c:showSerName val="0"/>
          <c:showPercent val="0"/>
          <c:showBubbleSize val="0"/>
        </c:dLbls>
        <c:gapWidth val="150"/>
        <c:axId val="94830592"/>
        <c:axId val="9483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C9-4BC5-B6D5-6F4E892BD3AE}"/>
            </c:ext>
          </c:extLst>
        </c:ser>
        <c:dLbls>
          <c:showLegendKey val="0"/>
          <c:showVal val="0"/>
          <c:showCatName val="0"/>
          <c:showSerName val="0"/>
          <c:showPercent val="0"/>
          <c:showBubbleSize val="0"/>
        </c:dLbls>
        <c:marker val="1"/>
        <c:smooth val="0"/>
        <c:axId val="94830592"/>
        <c:axId val="94832512"/>
      </c:lineChart>
      <c:dateAx>
        <c:axId val="94830592"/>
        <c:scaling>
          <c:orientation val="minMax"/>
        </c:scaling>
        <c:delete val="1"/>
        <c:axPos val="b"/>
        <c:numFmt formatCode="ge" sourceLinked="1"/>
        <c:majorTickMark val="none"/>
        <c:minorTickMark val="none"/>
        <c:tickLblPos val="none"/>
        <c:crossAx val="94832512"/>
        <c:crosses val="autoZero"/>
        <c:auto val="1"/>
        <c:lblOffset val="100"/>
        <c:baseTimeUnit val="years"/>
      </c:dateAx>
      <c:valAx>
        <c:axId val="9483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3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3B0-47A7-BE59-B2E529EEFDAF}"/>
            </c:ext>
          </c:extLst>
        </c:ser>
        <c:dLbls>
          <c:showLegendKey val="0"/>
          <c:showVal val="0"/>
          <c:showCatName val="0"/>
          <c:showSerName val="0"/>
          <c:showPercent val="0"/>
          <c:showBubbleSize val="0"/>
        </c:dLbls>
        <c:gapWidth val="150"/>
        <c:axId val="94876416"/>
        <c:axId val="9487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3B0-47A7-BE59-B2E529EEFDAF}"/>
            </c:ext>
          </c:extLst>
        </c:ser>
        <c:dLbls>
          <c:showLegendKey val="0"/>
          <c:showVal val="0"/>
          <c:showCatName val="0"/>
          <c:showSerName val="0"/>
          <c:showPercent val="0"/>
          <c:showBubbleSize val="0"/>
        </c:dLbls>
        <c:marker val="1"/>
        <c:smooth val="0"/>
        <c:axId val="94876416"/>
        <c:axId val="94878336"/>
      </c:lineChart>
      <c:dateAx>
        <c:axId val="94876416"/>
        <c:scaling>
          <c:orientation val="minMax"/>
        </c:scaling>
        <c:delete val="1"/>
        <c:axPos val="b"/>
        <c:numFmt formatCode="ge" sourceLinked="1"/>
        <c:majorTickMark val="none"/>
        <c:minorTickMark val="none"/>
        <c:tickLblPos val="none"/>
        <c:crossAx val="94878336"/>
        <c:crosses val="autoZero"/>
        <c:auto val="1"/>
        <c:lblOffset val="100"/>
        <c:baseTimeUnit val="years"/>
      </c:dateAx>
      <c:valAx>
        <c:axId val="9487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7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688-4C14-8688-2F2343FD4EE7}"/>
            </c:ext>
          </c:extLst>
        </c:ser>
        <c:dLbls>
          <c:showLegendKey val="0"/>
          <c:showVal val="0"/>
          <c:showCatName val="0"/>
          <c:showSerName val="0"/>
          <c:showPercent val="0"/>
          <c:showBubbleSize val="0"/>
        </c:dLbls>
        <c:gapWidth val="150"/>
        <c:axId val="95177728"/>
        <c:axId val="9518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88-4C14-8688-2F2343FD4EE7}"/>
            </c:ext>
          </c:extLst>
        </c:ser>
        <c:dLbls>
          <c:showLegendKey val="0"/>
          <c:showVal val="0"/>
          <c:showCatName val="0"/>
          <c:showSerName val="0"/>
          <c:showPercent val="0"/>
          <c:showBubbleSize val="0"/>
        </c:dLbls>
        <c:marker val="1"/>
        <c:smooth val="0"/>
        <c:axId val="95177728"/>
        <c:axId val="95188096"/>
      </c:lineChart>
      <c:dateAx>
        <c:axId val="95177728"/>
        <c:scaling>
          <c:orientation val="minMax"/>
        </c:scaling>
        <c:delete val="1"/>
        <c:axPos val="b"/>
        <c:numFmt formatCode="ge" sourceLinked="1"/>
        <c:majorTickMark val="none"/>
        <c:minorTickMark val="none"/>
        <c:tickLblPos val="none"/>
        <c:crossAx val="95188096"/>
        <c:crosses val="autoZero"/>
        <c:auto val="1"/>
        <c:lblOffset val="100"/>
        <c:baseTimeUnit val="years"/>
      </c:dateAx>
      <c:valAx>
        <c:axId val="9518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7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2768.71</c:v>
                </c:pt>
                <c:pt idx="1">
                  <c:v>3248.14</c:v>
                </c:pt>
                <c:pt idx="2">
                  <c:v>1361.34</c:v>
                </c:pt>
                <c:pt idx="3">
                  <c:v>1270.9000000000001</c:v>
                </c:pt>
                <c:pt idx="4">
                  <c:v>633.95000000000005</c:v>
                </c:pt>
              </c:numCache>
            </c:numRef>
          </c:val>
          <c:extLst xmlns:c16r2="http://schemas.microsoft.com/office/drawing/2015/06/chart">
            <c:ext xmlns:c16="http://schemas.microsoft.com/office/drawing/2014/chart" uri="{C3380CC4-5D6E-409C-BE32-E72D297353CC}">
              <c16:uniqueId val="{00000000-C574-497C-80A4-D7FD42D4BE8E}"/>
            </c:ext>
          </c:extLst>
        </c:ser>
        <c:dLbls>
          <c:showLegendKey val="0"/>
          <c:showVal val="0"/>
          <c:showCatName val="0"/>
          <c:showSerName val="0"/>
          <c:showPercent val="0"/>
          <c:showBubbleSize val="0"/>
        </c:dLbls>
        <c:gapWidth val="150"/>
        <c:axId val="95220096"/>
        <c:axId val="9522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extLst xmlns:c16r2="http://schemas.microsoft.com/office/drawing/2015/06/chart">
            <c:ext xmlns:c16="http://schemas.microsoft.com/office/drawing/2014/chart" uri="{C3380CC4-5D6E-409C-BE32-E72D297353CC}">
              <c16:uniqueId val="{00000001-C574-497C-80A4-D7FD42D4BE8E}"/>
            </c:ext>
          </c:extLst>
        </c:ser>
        <c:dLbls>
          <c:showLegendKey val="0"/>
          <c:showVal val="0"/>
          <c:showCatName val="0"/>
          <c:showSerName val="0"/>
          <c:showPercent val="0"/>
          <c:showBubbleSize val="0"/>
        </c:dLbls>
        <c:marker val="1"/>
        <c:smooth val="0"/>
        <c:axId val="95220096"/>
        <c:axId val="95222016"/>
      </c:lineChart>
      <c:dateAx>
        <c:axId val="95220096"/>
        <c:scaling>
          <c:orientation val="minMax"/>
        </c:scaling>
        <c:delete val="1"/>
        <c:axPos val="b"/>
        <c:numFmt formatCode="ge" sourceLinked="1"/>
        <c:majorTickMark val="none"/>
        <c:minorTickMark val="none"/>
        <c:tickLblPos val="none"/>
        <c:crossAx val="95222016"/>
        <c:crosses val="autoZero"/>
        <c:auto val="1"/>
        <c:lblOffset val="100"/>
        <c:baseTimeUnit val="years"/>
      </c:dateAx>
      <c:valAx>
        <c:axId val="9522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2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40.94</c:v>
                </c:pt>
                <c:pt idx="1">
                  <c:v>64.95</c:v>
                </c:pt>
                <c:pt idx="2">
                  <c:v>87.95</c:v>
                </c:pt>
                <c:pt idx="3">
                  <c:v>83.77</c:v>
                </c:pt>
                <c:pt idx="4">
                  <c:v>80.28</c:v>
                </c:pt>
              </c:numCache>
            </c:numRef>
          </c:val>
          <c:extLst xmlns:c16r2="http://schemas.microsoft.com/office/drawing/2015/06/chart">
            <c:ext xmlns:c16="http://schemas.microsoft.com/office/drawing/2014/chart" uri="{C3380CC4-5D6E-409C-BE32-E72D297353CC}">
              <c16:uniqueId val="{00000000-FA6A-4785-A60D-05D255C43B65}"/>
            </c:ext>
          </c:extLst>
        </c:ser>
        <c:dLbls>
          <c:showLegendKey val="0"/>
          <c:showVal val="0"/>
          <c:showCatName val="0"/>
          <c:showSerName val="0"/>
          <c:showPercent val="0"/>
          <c:showBubbleSize val="0"/>
        </c:dLbls>
        <c:gapWidth val="150"/>
        <c:axId val="95242880"/>
        <c:axId val="9526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extLst xmlns:c16r2="http://schemas.microsoft.com/office/drawing/2015/06/chart">
            <c:ext xmlns:c16="http://schemas.microsoft.com/office/drawing/2014/chart" uri="{C3380CC4-5D6E-409C-BE32-E72D297353CC}">
              <c16:uniqueId val="{00000001-FA6A-4785-A60D-05D255C43B65}"/>
            </c:ext>
          </c:extLst>
        </c:ser>
        <c:dLbls>
          <c:showLegendKey val="0"/>
          <c:showVal val="0"/>
          <c:showCatName val="0"/>
          <c:showSerName val="0"/>
          <c:showPercent val="0"/>
          <c:showBubbleSize val="0"/>
        </c:dLbls>
        <c:marker val="1"/>
        <c:smooth val="0"/>
        <c:axId val="95242880"/>
        <c:axId val="95261440"/>
      </c:lineChart>
      <c:dateAx>
        <c:axId val="95242880"/>
        <c:scaling>
          <c:orientation val="minMax"/>
        </c:scaling>
        <c:delete val="1"/>
        <c:axPos val="b"/>
        <c:numFmt formatCode="ge" sourceLinked="1"/>
        <c:majorTickMark val="none"/>
        <c:minorTickMark val="none"/>
        <c:tickLblPos val="none"/>
        <c:crossAx val="95261440"/>
        <c:crosses val="autoZero"/>
        <c:auto val="1"/>
        <c:lblOffset val="100"/>
        <c:baseTimeUnit val="years"/>
      </c:dateAx>
      <c:valAx>
        <c:axId val="9526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4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401.32</c:v>
                </c:pt>
                <c:pt idx="1">
                  <c:v>255.62</c:v>
                </c:pt>
                <c:pt idx="2">
                  <c:v>193.2</c:v>
                </c:pt>
                <c:pt idx="3">
                  <c:v>204.11</c:v>
                </c:pt>
                <c:pt idx="4">
                  <c:v>215.24</c:v>
                </c:pt>
              </c:numCache>
            </c:numRef>
          </c:val>
          <c:extLst xmlns:c16r2="http://schemas.microsoft.com/office/drawing/2015/06/chart">
            <c:ext xmlns:c16="http://schemas.microsoft.com/office/drawing/2014/chart" uri="{C3380CC4-5D6E-409C-BE32-E72D297353CC}">
              <c16:uniqueId val="{00000000-4F65-43D4-995F-AFFAE7C14373}"/>
            </c:ext>
          </c:extLst>
        </c:ser>
        <c:dLbls>
          <c:showLegendKey val="0"/>
          <c:showVal val="0"/>
          <c:showCatName val="0"/>
          <c:showSerName val="0"/>
          <c:showPercent val="0"/>
          <c:showBubbleSize val="0"/>
        </c:dLbls>
        <c:gapWidth val="150"/>
        <c:axId val="95283840"/>
        <c:axId val="9528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extLst xmlns:c16r2="http://schemas.microsoft.com/office/drawing/2015/06/chart">
            <c:ext xmlns:c16="http://schemas.microsoft.com/office/drawing/2014/chart" uri="{C3380CC4-5D6E-409C-BE32-E72D297353CC}">
              <c16:uniqueId val="{00000001-4F65-43D4-995F-AFFAE7C14373}"/>
            </c:ext>
          </c:extLst>
        </c:ser>
        <c:dLbls>
          <c:showLegendKey val="0"/>
          <c:showVal val="0"/>
          <c:showCatName val="0"/>
          <c:showSerName val="0"/>
          <c:showPercent val="0"/>
          <c:showBubbleSize val="0"/>
        </c:dLbls>
        <c:marker val="1"/>
        <c:smooth val="0"/>
        <c:axId val="95283840"/>
        <c:axId val="95286016"/>
      </c:lineChart>
      <c:dateAx>
        <c:axId val="95283840"/>
        <c:scaling>
          <c:orientation val="minMax"/>
        </c:scaling>
        <c:delete val="1"/>
        <c:axPos val="b"/>
        <c:numFmt formatCode="ge" sourceLinked="1"/>
        <c:majorTickMark val="none"/>
        <c:minorTickMark val="none"/>
        <c:tickLblPos val="none"/>
        <c:crossAx val="95286016"/>
        <c:crosses val="autoZero"/>
        <c:auto val="1"/>
        <c:lblOffset val="100"/>
        <c:baseTimeUnit val="years"/>
      </c:dateAx>
      <c:valAx>
        <c:axId val="9528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8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宮城県　登米市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125</v>
      </c>
      <c r="AE8" s="49"/>
      <c r="AF8" s="49"/>
      <c r="AG8" s="49"/>
      <c r="AH8" s="49"/>
      <c r="AI8" s="49"/>
      <c r="AJ8" s="49"/>
      <c r="AK8" s="4"/>
      <c r="AL8" s="50">
        <f>データ!S6</f>
        <v>82026</v>
      </c>
      <c r="AM8" s="50"/>
      <c r="AN8" s="50"/>
      <c r="AO8" s="50"/>
      <c r="AP8" s="50"/>
      <c r="AQ8" s="50"/>
      <c r="AR8" s="50"/>
      <c r="AS8" s="50"/>
      <c r="AT8" s="45">
        <f>データ!T6</f>
        <v>536.12</v>
      </c>
      <c r="AU8" s="45"/>
      <c r="AV8" s="45"/>
      <c r="AW8" s="45"/>
      <c r="AX8" s="45"/>
      <c r="AY8" s="45"/>
      <c r="AZ8" s="45"/>
      <c r="BA8" s="45"/>
      <c r="BB8" s="45">
        <f>データ!U6</f>
        <v>153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22.03</v>
      </c>
      <c r="Q10" s="45"/>
      <c r="R10" s="45"/>
      <c r="S10" s="45"/>
      <c r="T10" s="45"/>
      <c r="U10" s="45"/>
      <c r="V10" s="45"/>
      <c r="W10" s="45">
        <f>データ!Q6</f>
        <v>86.46</v>
      </c>
      <c r="X10" s="45"/>
      <c r="Y10" s="45"/>
      <c r="Z10" s="45"/>
      <c r="AA10" s="45"/>
      <c r="AB10" s="45"/>
      <c r="AC10" s="45"/>
      <c r="AD10" s="50">
        <f>データ!R6</f>
        <v>3083</v>
      </c>
      <c r="AE10" s="50"/>
      <c r="AF10" s="50"/>
      <c r="AG10" s="50"/>
      <c r="AH10" s="50"/>
      <c r="AI10" s="50"/>
      <c r="AJ10" s="50"/>
      <c r="AK10" s="2"/>
      <c r="AL10" s="50">
        <f>データ!V6</f>
        <v>17954</v>
      </c>
      <c r="AM10" s="50"/>
      <c r="AN10" s="50"/>
      <c r="AO10" s="50"/>
      <c r="AP10" s="50"/>
      <c r="AQ10" s="50"/>
      <c r="AR10" s="50"/>
      <c r="AS10" s="50"/>
      <c r="AT10" s="45">
        <f>データ!W6</f>
        <v>8.11</v>
      </c>
      <c r="AU10" s="45"/>
      <c r="AV10" s="45"/>
      <c r="AW10" s="45"/>
      <c r="AX10" s="45"/>
      <c r="AY10" s="45"/>
      <c r="AZ10" s="45"/>
      <c r="BA10" s="45"/>
      <c r="BB10" s="45">
        <f>データ!X6</f>
        <v>2213.81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42129</v>
      </c>
      <c r="D6" s="33">
        <f t="shared" si="3"/>
        <v>47</v>
      </c>
      <c r="E6" s="33">
        <f t="shared" si="3"/>
        <v>17</v>
      </c>
      <c r="F6" s="33">
        <f t="shared" si="3"/>
        <v>4</v>
      </c>
      <c r="G6" s="33">
        <f t="shared" si="3"/>
        <v>0</v>
      </c>
      <c r="H6" s="33" t="str">
        <f t="shared" si="3"/>
        <v>宮城県　登米市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22.03</v>
      </c>
      <c r="Q6" s="34">
        <f t="shared" si="3"/>
        <v>86.46</v>
      </c>
      <c r="R6" s="34">
        <f t="shared" si="3"/>
        <v>3083</v>
      </c>
      <c r="S6" s="34">
        <f t="shared" si="3"/>
        <v>82026</v>
      </c>
      <c r="T6" s="34">
        <f t="shared" si="3"/>
        <v>536.12</v>
      </c>
      <c r="U6" s="34">
        <f t="shared" si="3"/>
        <v>153</v>
      </c>
      <c r="V6" s="34">
        <f t="shared" si="3"/>
        <v>17954</v>
      </c>
      <c r="W6" s="34">
        <f t="shared" si="3"/>
        <v>8.11</v>
      </c>
      <c r="X6" s="34">
        <f t="shared" si="3"/>
        <v>2213.81</v>
      </c>
      <c r="Y6" s="35">
        <f>IF(Y7="",NA(),Y7)</f>
        <v>72.17</v>
      </c>
      <c r="Z6" s="35">
        <f t="shared" ref="Z6:AH6" si="4">IF(Z7="",NA(),Z7)</f>
        <v>70.510000000000005</v>
      </c>
      <c r="AA6" s="35">
        <f t="shared" si="4"/>
        <v>82.88</v>
      </c>
      <c r="AB6" s="35">
        <f t="shared" si="4"/>
        <v>83.33</v>
      </c>
      <c r="AC6" s="35">
        <f t="shared" si="4"/>
        <v>78.17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2768.71</v>
      </c>
      <c r="BG6" s="35">
        <f t="shared" ref="BG6:BO6" si="7">IF(BG7="",NA(),BG7)</f>
        <v>3248.14</v>
      </c>
      <c r="BH6" s="35">
        <f t="shared" si="7"/>
        <v>1361.34</v>
      </c>
      <c r="BI6" s="35">
        <f t="shared" si="7"/>
        <v>1270.9000000000001</v>
      </c>
      <c r="BJ6" s="35">
        <f t="shared" si="7"/>
        <v>633.95000000000005</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40.94</v>
      </c>
      <c r="BR6" s="35">
        <f t="shared" ref="BR6:BZ6" si="8">IF(BR7="",NA(),BR7)</f>
        <v>64.95</v>
      </c>
      <c r="BS6" s="35">
        <f t="shared" si="8"/>
        <v>87.95</v>
      </c>
      <c r="BT6" s="35">
        <f t="shared" si="8"/>
        <v>83.77</v>
      </c>
      <c r="BU6" s="35">
        <f t="shared" si="8"/>
        <v>80.28</v>
      </c>
      <c r="BV6" s="35">
        <f t="shared" si="8"/>
        <v>62.83</v>
      </c>
      <c r="BW6" s="35">
        <f t="shared" si="8"/>
        <v>64.63</v>
      </c>
      <c r="BX6" s="35">
        <f t="shared" si="8"/>
        <v>66.56</v>
      </c>
      <c r="BY6" s="35">
        <f t="shared" si="8"/>
        <v>66.22</v>
      </c>
      <c r="BZ6" s="35">
        <f t="shared" si="8"/>
        <v>69.87</v>
      </c>
      <c r="CA6" s="34" t="str">
        <f>IF(CA7="","",IF(CA7="-","【-】","【"&amp;SUBSTITUTE(TEXT(CA7,"#,##0.00"),"-","△")&amp;"】"))</f>
        <v>【69.80】</v>
      </c>
      <c r="CB6" s="35">
        <f>IF(CB7="",NA(),CB7)</f>
        <v>401.32</v>
      </c>
      <c r="CC6" s="35">
        <f t="shared" ref="CC6:CK6" si="9">IF(CC7="",NA(),CC7)</f>
        <v>255.62</v>
      </c>
      <c r="CD6" s="35">
        <f t="shared" si="9"/>
        <v>193.2</v>
      </c>
      <c r="CE6" s="35">
        <f t="shared" si="9"/>
        <v>204.11</v>
      </c>
      <c r="CF6" s="35">
        <f t="shared" si="9"/>
        <v>215.24</v>
      </c>
      <c r="CG6" s="35">
        <f t="shared" si="9"/>
        <v>250.43</v>
      </c>
      <c r="CH6" s="35">
        <f t="shared" si="9"/>
        <v>245.75</v>
      </c>
      <c r="CI6" s="35">
        <f t="shared" si="9"/>
        <v>244.29</v>
      </c>
      <c r="CJ6" s="35">
        <f t="shared" si="9"/>
        <v>246.72</v>
      </c>
      <c r="CK6" s="35">
        <f t="shared" si="9"/>
        <v>234.96</v>
      </c>
      <c r="CL6" s="34" t="str">
        <f>IF(CL7="","",IF(CL7="-","【-】","【"&amp;SUBSTITUTE(TEXT(CL7,"#,##0.00"),"-","△")&amp;"】"))</f>
        <v>【232.54】</v>
      </c>
      <c r="CM6" s="35">
        <f>IF(CM7="",NA(),CM7)</f>
        <v>63.89</v>
      </c>
      <c r="CN6" s="35">
        <f t="shared" ref="CN6:CV6" si="10">IF(CN7="",NA(),CN7)</f>
        <v>63.93</v>
      </c>
      <c r="CO6" s="35">
        <f t="shared" si="10"/>
        <v>64.540000000000006</v>
      </c>
      <c r="CP6" s="35">
        <f t="shared" si="10"/>
        <v>64.8</v>
      </c>
      <c r="CQ6" s="35">
        <f t="shared" si="10"/>
        <v>63.73</v>
      </c>
      <c r="CR6" s="35">
        <f t="shared" si="10"/>
        <v>42.31</v>
      </c>
      <c r="CS6" s="35">
        <f t="shared" si="10"/>
        <v>43.65</v>
      </c>
      <c r="CT6" s="35">
        <f t="shared" si="10"/>
        <v>43.58</v>
      </c>
      <c r="CU6" s="35">
        <f t="shared" si="10"/>
        <v>41.35</v>
      </c>
      <c r="CV6" s="35">
        <f t="shared" si="10"/>
        <v>42.9</v>
      </c>
      <c r="CW6" s="34" t="str">
        <f>IF(CW7="","",IF(CW7="-","【-】","【"&amp;SUBSTITUTE(TEXT(CW7,"#,##0.00"),"-","△")&amp;"】"))</f>
        <v>【42.17】</v>
      </c>
      <c r="CX6" s="35">
        <f>IF(CX7="",NA(),CX7)</f>
        <v>75.53</v>
      </c>
      <c r="CY6" s="35">
        <f t="shared" ref="CY6:DG6" si="11">IF(CY7="",NA(),CY7)</f>
        <v>74.52</v>
      </c>
      <c r="CZ6" s="35">
        <f t="shared" si="11"/>
        <v>71.239999999999995</v>
      </c>
      <c r="DA6" s="35">
        <f t="shared" si="11"/>
        <v>72.260000000000005</v>
      </c>
      <c r="DB6" s="35">
        <f t="shared" si="11"/>
        <v>72.61</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42129</v>
      </c>
      <c r="D7" s="37">
        <v>47</v>
      </c>
      <c r="E7" s="37">
        <v>17</v>
      </c>
      <c r="F7" s="37">
        <v>4</v>
      </c>
      <c r="G7" s="37">
        <v>0</v>
      </c>
      <c r="H7" s="37" t="s">
        <v>110</v>
      </c>
      <c r="I7" s="37" t="s">
        <v>111</v>
      </c>
      <c r="J7" s="37" t="s">
        <v>112</v>
      </c>
      <c r="K7" s="37" t="s">
        <v>113</v>
      </c>
      <c r="L7" s="37" t="s">
        <v>114</v>
      </c>
      <c r="M7" s="37"/>
      <c r="N7" s="38" t="s">
        <v>115</v>
      </c>
      <c r="O7" s="38" t="s">
        <v>116</v>
      </c>
      <c r="P7" s="38">
        <v>22.03</v>
      </c>
      <c r="Q7" s="38">
        <v>86.46</v>
      </c>
      <c r="R7" s="38">
        <v>3083</v>
      </c>
      <c r="S7" s="38">
        <v>82026</v>
      </c>
      <c r="T7" s="38">
        <v>536.12</v>
      </c>
      <c r="U7" s="38">
        <v>153</v>
      </c>
      <c r="V7" s="38">
        <v>17954</v>
      </c>
      <c r="W7" s="38">
        <v>8.11</v>
      </c>
      <c r="X7" s="38">
        <v>2213.81</v>
      </c>
      <c r="Y7" s="38">
        <v>72.17</v>
      </c>
      <c r="Z7" s="38">
        <v>70.510000000000005</v>
      </c>
      <c r="AA7" s="38">
        <v>82.88</v>
      </c>
      <c r="AB7" s="38">
        <v>83.33</v>
      </c>
      <c r="AC7" s="38">
        <v>78.17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2768.71</v>
      </c>
      <c r="BG7" s="38">
        <v>3248.14</v>
      </c>
      <c r="BH7" s="38">
        <v>1361.34</v>
      </c>
      <c r="BI7" s="38">
        <v>1270.9000000000001</v>
      </c>
      <c r="BJ7" s="38">
        <v>633.95000000000005</v>
      </c>
      <c r="BK7" s="38">
        <v>1622.51</v>
      </c>
      <c r="BL7" s="38">
        <v>1569.13</v>
      </c>
      <c r="BM7" s="38">
        <v>1436</v>
      </c>
      <c r="BN7" s="38">
        <v>1434.89</v>
      </c>
      <c r="BO7" s="38">
        <v>1298.9100000000001</v>
      </c>
      <c r="BP7" s="38">
        <v>1348.09</v>
      </c>
      <c r="BQ7" s="38">
        <v>40.94</v>
      </c>
      <c r="BR7" s="38">
        <v>64.95</v>
      </c>
      <c r="BS7" s="38">
        <v>87.95</v>
      </c>
      <c r="BT7" s="38">
        <v>83.77</v>
      </c>
      <c r="BU7" s="38">
        <v>80.28</v>
      </c>
      <c r="BV7" s="38">
        <v>62.83</v>
      </c>
      <c r="BW7" s="38">
        <v>64.63</v>
      </c>
      <c r="BX7" s="38">
        <v>66.56</v>
      </c>
      <c r="BY7" s="38">
        <v>66.22</v>
      </c>
      <c r="BZ7" s="38">
        <v>69.87</v>
      </c>
      <c r="CA7" s="38">
        <v>69.8</v>
      </c>
      <c r="CB7" s="38">
        <v>401.32</v>
      </c>
      <c r="CC7" s="38">
        <v>255.62</v>
      </c>
      <c r="CD7" s="38">
        <v>193.2</v>
      </c>
      <c r="CE7" s="38">
        <v>204.11</v>
      </c>
      <c r="CF7" s="38">
        <v>215.24</v>
      </c>
      <c r="CG7" s="38">
        <v>250.43</v>
      </c>
      <c r="CH7" s="38">
        <v>245.75</v>
      </c>
      <c r="CI7" s="38">
        <v>244.29</v>
      </c>
      <c r="CJ7" s="38">
        <v>246.72</v>
      </c>
      <c r="CK7" s="38">
        <v>234.96</v>
      </c>
      <c r="CL7" s="38">
        <v>232.54</v>
      </c>
      <c r="CM7" s="38">
        <v>63.89</v>
      </c>
      <c r="CN7" s="38">
        <v>63.93</v>
      </c>
      <c r="CO7" s="38">
        <v>64.540000000000006</v>
      </c>
      <c r="CP7" s="38">
        <v>64.8</v>
      </c>
      <c r="CQ7" s="38">
        <v>63.73</v>
      </c>
      <c r="CR7" s="38">
        <v>42.31</v>
      </c>
      <c r="CS7" s="38">
        <v>43.65</v>
      </c>
      <c r="CT7" s="38">
        <v>43.58</v>
      </c>
      <c r="CU7" s="38">
        <v>41.35</v>
      </c>
      <c r="CV7" s="38">
        <v>42.9</v>
      </c>
      <c r="CW7" s="38">
        <v>42.17</v>
      </c>
      <c r="CX7" s="38">
        <v>75.53</v>
      </c>
      <c r="CY7" s="38">
        <v>74.52</v>
      </c>
      <c r="CZ7" s="38">
        <v>71.239999999999995</v>
      </c>
      <c r="DA7" s="38">
        <v>72.260000000000005</v>
      </c>
      <c r="DB7" s="38">
        <v>72.61</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Toshiba-User</cp:lastModifiedBy>
  <cp:lastPrinted>2018-03-01T04:44:49Z</cp:lastPrinted>
  <dcterms:created xsi:type="dcterms:W3CDTF">2017-12-25T02:16:31Z</dcterms:created>
  <dcterms:modified xsi:type="dcterms:W3CDTF">2018-03-01T04:45:10Z</dcterms:modified>
</cp:coreProperties>
</file>