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<sst xmlns="http://schemas.openxmlformats.org/spreadsheetml/2006/main" count="240" uniqueCount="125">
  <si>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</si>
  <si>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</si>
  <si>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</si>
  <si>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</si>
  <si>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</si>
  <si>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</si>
  <si>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</si>
  <si>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</si>
  <si>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</si>
  <si>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</si>
  <si>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</si>
  <si>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</si>
  <si>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</si>
  <si>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</si>
  <si>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</si>
  <si>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</si>
  <si>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</si>
  <si>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</si>
  <si>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</si>
  <si>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</si>
  <si>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</si>
  <si>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</si>
  <si>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</si>
  <si>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</si>
  <si>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</si>
  <si>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</si>
  <si>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</si>
  <si>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</si>
  <si>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</si>
  <si>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</si>
  <si>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</si>
  <si>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</si>
  <si>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</si>
  <si>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</si>
  <si>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</si>
  <si>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</si>
  <si>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</si>
  <si>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</si>
  <si>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</si>
  <si>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</si>
  <si>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</si>
  <si>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</si>
  <si>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</si>
  <si>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</si>
  <si>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</si>
  <si>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</si>
  <si>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</si>
  <si>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</si>
  <si>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</si>
  <si>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</si>
  <si>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</si>
  <si>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</si>
  <si>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</si>
  <si>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</si>
  <si>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</si>
  <si>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</si>
  <si>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</si>
  <si>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</si>
  <si>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</si>
  <si>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</si>
  <si>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</si>
  <si>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</si>
  <si>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</si>
  <si>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</si>
  <si>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</si>
  <si>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</si>
  <si>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</si>
  <si>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</si>
  <si>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</si>
  <si>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</si>
  <si>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</si>
  <si>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</si>
  <si>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</si>
  <si>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</si>
  <si>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</si>
  <si>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</si>
  <si>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</si>
  <si>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</si>
  <si>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</si>
  <si>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</si>
  <si>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</si>
  <si>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</si>
  <si>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</si>
  <si>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</si>
  <si>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</si>
  <si>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</si>
  <si>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</si>
  <si>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</si>
  <si>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</si>
  <si>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</si>
  <si>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</si>
  <si>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</si>
  <si>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</si>
  <si>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</si>
  <si>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</si>
  <si>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</si>
  <si>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</si>
  <si>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</si>
  <si>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</si>
  <si>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</si>
  <si>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</si>
  <si>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</si>
  <si>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</si>
  <si>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</si>
  <si>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</si>
  <si>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</si>
  <si>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</si>
  <si>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</si>
  <si>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</si>
  <si>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登米市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</si>
  <si>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</si>
  <si>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</si>
  <si>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</si>
  <si>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</si>
  <si>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</si>
  <si>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</si>
  <si>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</si>
  <si>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</si>
  <si>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</si>
  <si>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</si>
  <si>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</si>
  <si>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登米市においては、現在まで管渠の更新は実施していないものの、管渠敷設から40年を経過する処理区もあることから、今後はストックマネジメントの手法を取り入れ、施設の点検・調査計画及び改修・修繕計画を明確化しながら持続的な下水道サービスの提供と更新費用の平準化を図るよう取り組む必要があると考えます。</t>
    <rPh sb="1" eb="4">
      <t>トメシ</t>
    </rPh>
    <rPh sb="10" eb="12">
      <t>ゲンザイ</t>
    </rPh>
    <rPh sb="14" eb="15">
      <t>クダ</t>
    </rPh>
    <rPh sb="15" eb="16">
      <t>キョ</t>
    </rPh>
    <rPh sb="17" eb="19">
      <t>コウシン</t>
    </rPh>
    <rPh sb="20" eb="22">
      <t>ジッシ</t>
    </rPh>
    <rPh sb="31" eb="32">
      <t>クダ</t>
    </rPh>
    <rPh sb="32" eb="33">
      <t>キョ</t>
    </rPh>
    <rPh sb="33" eb="35">
      <t>フセツ</t>
    </rPh>
    <rPh sb="39" eb="40">
      <t>ネン</t>
    </rPh>
    <rPh sb="41" eb="43">
      <t>ケイカ</t>
    </rPh>
    <rPh sb="45" eb="47">
      <t>ショリ</t>
    </rPh>
    <rPh sb="47" eb="48">
      <t>ク</t>
    </rPh>
    <rPh sb="56" eb="58">
      <t>コンゴ</t>
    </rPh>
    <rPh sb="70" eb="72">
      <t>シュホウ</t>
    </rPh>
    <rPh sb="73" eb="74">
      <t>ト</t>
    </rPh>
    <rPh sb="75" eb="76">
      <t>イ</t>
    </rPh>
    <rPh sb="137" eb="139">
      <t>ヒツヨウ</t>
    </rPh>
    <rPh sb="143" eb="144">
      <t>カンガ</t>
    </rPh>
    <phoneticPr fontId="7"/>
  </si>
  <si>
    <t>　登米市の農業集落排水事業整備は、昭和49年度より米山町西野地区で採択され、平成29年度までに26地区24処理場の整備が完了しました。
　管理面では、平成32年度から地方公営企業法の適用に向けた移行業務を進めるとともに、ストックマネジメントの手法を取り入れ、施設の機能強化対策を進めるとともに、近接する公共下水道施設への接続について検討してまいります。
　また、健全な下水道事業の経営に向けた水洗化率の向上については、現在実施している水洗化の融資あっせん制度や排水設備工事補助金制度を継続し、市民の負担軽減を図りながら水洗化率の向上に努めて行きます。併せて、現行使用料体系と施設管理費等を分析しながら、適正な時機における使用料の改定に向けても検討して行きます。</t>
    <rPh sb="1" eb="4">
      <t>トメシ</t>
    </rPh>
    <rPh sb="5" eb="7">
      <t>ノウギョウ</t>
    </rPh>
    <rPh sb="7" eb="9">
      <t>シュウラク</t>
    </rPh>
    <rPh sb="9" eb="11">
      <t>ハイスイ</t>
    </rPh>
    <rPh sb="11" eb="13">
      <t>ジギョウ</t>
    </rPh>
    <rPh sb="13" eb="15">
      <t>セイビ</t>
    </rPh>
    <rPh sb="17" eb="19">
      <t>ショウワ</t>
    </rPh>
    <rPh sb="21" eb="23">
      <t>ネンド</t>
    </rPh>
    <rPh sb="25" eb="27">
      <t>ヨネヤマ</t>
    </rPh>
    <rPh sb="27" eb="28">
      <t>マチ</t>
    </rPh>
    <rPh sb="28" eb="30">
      <t>ニシノ</t>
    </rPh>
    <rPh sb="30" eb="32">
      <t>チク</t>
    </rPh>
    <rPh sb="33" eb="35">
      <t>サイタク</t>
    </rPh>
    <rPh sb="38" eb="40">
      <t>ヘイセイ</t>
    </rPh>
    <rPh sb="42" eb="44">
      <t>ネンド</t>
    </rPh>
    <rPh sb="49" eb="51">
      <t>チク</t>
    </rPh>
    <rPh sb="53" eb="56">
      <t>ショリジョウ</t>
    </rPh>
    <rPh sb="57" eb="59">
      <t>セイビ</t>
    </rPh>
    <rPh sb="60" eb="62">
      <t>カンリョウ</t>
    </rPh>
    <rPh sb="69" eb="71">
      <t>カンリ</t>
    </rPh>
    <rPh sb="71" eb="72">
      <t>メン</t>
    </rPh>
    <rPh sb="75" eb="77">
      <t>ヘイセイ</t>
    </rPh>
    <rPh sb="79" eb="81">
      <t>ネンド</t>
    </rPh>
    <rPh sb="83" eb="85">
      <t>チホウ</t>
    </rPh>
    <rPh sb="85" eb="87">
      <t>コウエイ</t>
    </rPh>
    <rPh sb="87" eb="89">
      <t>キギョウ</t>
    </rPh>
    <rPh sb="89" eb="90">
      <t>ホウ</t>
    </rPh>
    <rPh sb="91" eb="93">
      <t>テキヨウ</t>
    </rPh>
    <rPh sb="94" eb="95">
      <t>ム</t>
    </rPh>
    <rPh sb="97" eb="99">
      <t>イコウ</t>
    </rPh>
    <rPh sb="99" eb="101">
      <t>ギョウム</t>
    </rPh>
    <rPh sb="102" eb="103">
      <t>スス</t>
    </rPh>
    <rPh sb="121" eb="123">
      <t>シュホウ</t>
    </rPh>
    <rPh sb="124" eb="125">
      <t>ト</t>
    </rPh>
    <rPh sb="126" eb="127">
      <t>イ</t>
    </rPh>
    <rPh sb="129" eb="131">
      <t>シセツ</t>
    </rPh>
    <rPh sb="132" eb="134">
      <t>キノウ</t>
    </rPh>
    <rPh sb="134" eb="136">
      <t>キョウカ</t>
    </rPh>
    <rPh sb="136" eb="138">
      <t>タイサク</t>
    </rPh>
    <rPh sb="139" eb="140">
      <t>スス</t>
    </rPh>
    <rPh sb="147" eb="149">
      <t>キンセツ</t>
    </rPh>
    <rPh sb="151" eb="153">
      <t>コウキョウ</t>
    </rPh>
    <rPh sb="153" eb="156">
      <t>ゲスイドウ</t>
    </rPh>
    <rPh sb="156" eb="158">
      <t>シセツ</t>
    </rPh>
    <rPh sb="160" eb="162">
      <t>セツゾク</t>
    </rPh>
    <rPh sb="166" eb="168">
      <t>ケントウ</t>
    </rPh>
    <rPh sb="181" eb="183">
      <t>ケンゼン</t>
    </rPh>
    <rPh sb="184" eb="187">
      <t>ゲスイドウ</t>
    </rPh>
    <rPh sb="187" eb="189">
      <t>ジギョウ</t>
    </rPh>
    <rPh sb="190" eb="192">
      <t>ケイエイ</t>
    </rPh>
    <rPh sb="193" eb="194">
      <t>ム</t>
    </rPh>
    <rPh sb="196" eb="198">
      <t>スイセン</t>
    </rPh>
    <rPh sb="198" eb="199">
      <t>カ</t>
    </rPh>
    <rPh sb="199" eb="200">
      <t>リツ</t>
    </rPh>
    <rPh sb="201" eb="203">
      <t>コウジョウ</t>
    </rPh>
    <rPh sb="209" eb="211">
      <t>ゲンザイ</t>
    </rPh>
    <rPh sb="211" eb="213">
      <t>ジッシ</t>
    </rPh>
    <rPh sb="217" eb="219">
      <t>スイセン</t>
    </rPh>
    <rPh sb="219" eb="220">
      <t>カ</t>
    </rPh>
    <rPh sb="221" eb="223">
      <t>ユウシ</t>
    </rPh>
    <rPh sb="227" eb="229">
      <t>セイド</t>
    </rPh>
    <rPh sb="230" eb="232">
      <t>ハイスイ</t>
    </rPh>
    <rPh sb="232" eb="234">
      <t>セツビ</t>
    </rPh>
    <rPh sb="234" eb="236">
      <t>コウジ</t>
    </rPh>
    <rPh sb="236" eb="239">
      <t>ホジョキン</t>
    </rPh>
    <rPh sb="239" eb="241">
      <t>セイド</t>
    </rPh>
    <rPh sb="242" eb="244">
      <t>ケイゾク</t>
    </rPh>
    <rPh sb="246" eb="248">
      <t>シミン</t>
    </rPh>
    <rPh sb="249" eb="251">
      <t>フタン</t>
    </rPh>
    <rPh sb="251" eb="253">
      <t>ケイゲン</t>
    </rPh>
    <rPh sb="254" eb="255">
      <t>ハカ</t>
    </rPh>
    <rPh sb="259" eb="261">
      <t>スイセン</t>
    </rPh>
    <rPh sb="261" eb="262">
      <t>カ</t>
    </rPh>
    <rPh sb="262" eb="263">
      <t>リツ</t>
    </rPh>
    <rPh sb="264" eb="266">
      <t>コウジョウ</t>
    </rPh>
    <rPh sb="267" eb="268">
      <t>ツト</t>
    </rPh>
    <rPh sb="270" eb="271">
      <t>イ</t>
    </rPh>
    <rPh sb="284" eb="286">
      <t>タイケイ</t>
    </rPh>
    <rPh sb="287" eb="289">
      <t>シセツ</t>
    </rPh>
    <rPh sb="289" eb="291">
      <t>カンリ</t>
    </rPh>
    <rPh sb="291" eb="292">
      <t>ヒ</t>
    </rPh>
    <rPh sb="292" eb="293">
      <t>トウ</t>
    </rPh>
    <rPh sb="304" eb="306">
      <t>ジキ</t>
    </rPh>
    <rPh sb="321" eb="323">
      <t>ケントウ</t>
    </rPh>
    <rPh sb="325" eb="326">
      <t>イ</t>
    </rPh>
    <phoneticPr fontId="7"/>
  </si>
  <si>
    <t>非設置</t>
    <rPh sb="0" eb="1">
      <t>ヒ</t>
    </rPh>
    <rPh sb="1" eb="3">
      <t>セッチ</t>
    </rPh>
    <phoneticPr fontId="4"/>
  </si>
  <si>
    <t>①収益的収支比率
　・前年度と比べ9.41％下回っています。これは、1処理区が新たに供用開始したことによる経費の増が要因となっています。
④企業債残高対事業規模比率
　・前年度と比べ下回っており、類似団体に比較しても比率が下がっています。今後も地方債残高は減少していく計画です。
⑤経費回収率　⑥汚水処理原価
　・平準化債を活用したことにより、経費が減額となったことから、前年度に比べて回収率は17.83％改善し、汚水処理原価も169.3円下回り、類似団体と同程度となっています。今後も、平準化債を活用することで、同程度に推移する計画です。
⑦施設利用率
　・1処理区が供用開始したことにより、1日に対応可能な処理能力が上がったものの、処理水量が上がらず、前年度より0.78％下回っています。
⑧水洗化率
　・前年度より0.26％水洗化率が改善している状況にあるものの類似団単体の平均を下回っています。
　総合的な分析において、前年度と比較して改善されてはいるものの、未だ水洗化率においては類似団体の平均を下回っていることから、供用開始間もない処理区の水洗化率向上や更なる施設管理費の削減に取り組む必要があると考えます。</t>
    <rPh sb="1" eb="4">
      <t>シュウエキテキ</t>
    </rPh>
    <rPh sb="4" eb="6">
      <t>シュウシ</t>
    </rPh>
    <rPh sb="6" eb="8">
      <t>ヒリツ</t>
    </rPh>
    <rPh sb="11" eb="14">
      <t>ゼンネンド</t>
    </rPh>
    <rPh sb="15" eb="16">
      <t>クラ</t>
    </rPh>
    <rPh sb="22" eb="24">
      <t>シタマワ</t>
    </rPh>
    <rPh sb="35" eb="37">
      <t>ショリ</t>
    </rPh>
    <rPh sb="37" eb="38">
      <t>ク</t>
    </rPh>
    <rPh sb="39" eb="40">
      <t>アラ</t>
    </rPh>
    <rPh sb="42" eb="44">
      <t>キョウヨウ</t>
    </rPh>
    <rPh sb="44" eb="46">
      <t>カイシ</t>
    </rPh>
    <rPh sb="53" eb="55">
      <t>ケイヒ</t>
    </rPh>
    <rPh sb="56" eb="57">
      <t>ゾウ</t>
    </rPh>
    <rPh sb="58" eb="60">
      <t>ヨウイン</t>
    </rPh>
    <rPh sb="70" eb="72">
      <t>キギョウ</t>
    </rPh>
    <rPh sb="72" eb="73">
      <t>サイ</t>
    </rPh>
    <rPh sb="73" eb="75">
      <t>ザンダカ</t>
    </rPh>
    <rPh sb="75" eb="76">
      <t>タイ</t>
    </rPh>
    <rPh sb="76" eb="78">
      <t>ジギョウ</t>
    </rPh>
    <rPh sb="78" eb="80">
      <t>キボ</t>
    </rPh>
    <rPh sb="80" eb="82">
      <t>ヒリツ</t>
    </rPh>
    <rPh sb="85" eb="87">
      <t>ゼンネン</t>
    </rPh>
    <rPh sb="87" eb="88">
      <t>ド</t>
    </rPh>
    <rPh sb="89" eb="90">
      <t>クラ</t>
    </rPh>
    <rPh sb="91" eb="93">
      <t>シタマワ</t>
    </rPh>
    <rPh sb="98" eb="100">
      <t>ルイジ</t>
    </rPh>
    <rPh sb="100" eb="102">
      <t>ダンタイ</t>
    </rPh>
    <rPh sb="103" eb="105">
      <t>ヒカク</t>
    </rPh>
    <rPh sb="108" eb="110">
      <t>ヒリツ</t>
    </rPh>
    <rPh sb="111" eb="112">
      <t>サ</t>
    </rPh>
    <rPh sb="119" eb="121">
      <t>コンゴ</t>
    </rPh>
    <rPh sb="122" eb="124">
      <t>チホウ</t>
    </rPh>
    <rPh sb="124" eb="125">
      <t>サイ</t>
    </rPh>
    <rPh sb="125" eb="127">
      <t>ザンダカ</t>
    </rPh>
    <rPh sb="128" eb="130">
      <t>ゲンショウ</t>
    </rPh>
    <rPh sb="134" eb="136">
      <t>ケイカク</t>
    </rPh>
    <rPh sb="141" eb="143">
      <t>ケイヒ</t>
    </rPh>
    <rPh sb="143" eb="145">
      <t>カイシュウ</t>
    </rPh>
    <rPh sb="145" eb="146">
      <t>リツ</t>
    </rPh>
    <rPh sb="148" eb="150">
      <t>オスイ</t>
    </rPh>
    <rPh sb="150" eb="152">
      <t>ショリ</t>
    </rPh>
    <rPh sb="152" eb="154">
      <t>ゲンカ</t>
    </rPh>
    <rPh sb="157" eb="160">
      <t>ヘイジュンカ</t>
    </rPh>
    <rPh sb="160" eb="161">
      <t>サイ</t>
    </rPh>
    <rPh sb="162" eb="164">
      <t>カツヨウ</t>
    </rPh>
    <rPh sb="172" eb="174">
      <t>ケイヒ</t>
    </rPh>
    <rPh sb="186" eb="189">
      <t>ゼンネンド</t>
    </rPh>
    <rPh sb="190" eb="191">
      <t>クラ</t>
    </rPh>
    <rPh sb="193" eb="195">
      <t>カイシュウ</t>
    </rPh>
    <rPh sb="195" eb="196">
      <t>リツ</t>
    </rPh>
    <rPh sb="203" eb="205">
      <t>カイゼン</t>
    </rPh>
    <rPh sb="207" eb="209">
      <t>オスイ</t>
    </rPh>
    <rPh sb="209" eb="211">
      <t>ショリ</t>
    </rPh>
    <rPh sb="211" eb="213">
      <t>ゲンカ</t>
    </rPh>
    <rPh sb="219" eb="220">
      <t>エン</t>
    </rPh>
    <rPh sb="220" eb="222">
      <t>シタマワ</t>
    </rPh>
    <rPh sb="224" eb="226">
      <t>ルイジ</t>
    </rPh>
    <rPh sb="226" eb="228">
      <t>ダンタイ</t>
    </rPh>
    <rPh sb="229" eb="232">
      <t>ドウテイド</t>
    </rPh>
    <rPh sb="240" eb="242">
      <t>コンゴ</t>
    </rPh>
    <rPh sb="244" eb="246">
      <t>ヘイジュン</t>
    </rPh>
    <rPh sb="246" eb="247">
      <t>カ</t>
    </rPh>
    <rPh sb="272" eb="274">
      <t>シセツ</t>
    </rPh>
    <rPh sb="274" eb="277">
      <t>リヨウリツ</t>
    </rPh>
    <rPh sb="281" eb="283">
      <t>ショリ</t>
    </rPh>
    <rPh sb="283" eb="284">
      <t>ク</t>
    </rPh>
    <rPh sb="285" eb="287">
      <t>キョウヨウ</t>
    </rPh>
    <rPh sb="287" eb="289">
      <t>カイシ</t>
    </rPh>
    <rPh sb="298" eb="299">
      <t>ヒ</t>
    </rPh>
    <rPh sb="300" eb="302">
      <t>タイオウ</t>
    </rPh>
    <rPh sb="302" eb="304">
      <t>カノウ</t>
    </rPh>
    <rPh sb="305" eb="307">
      <t>ショリ</t>
    </rPh>
    <rPh sb="307" eb="309">
      <t>ノウリョク</t>
    </rPh>
    <rPh sb="310" eb="311">
      <t>ア</t>
    </rPh>
    <rPh sb="318" eb="320">
      <t>ショリ</t>
    </rPh>
    <rPh sb="320" eb="322">
      <t>スイリョウ</t>
    </rPh>
    <rPh sb="323" eb="324">
      <t>ア</t>
    </rPh>
    <rPh sb="328" eb="331">
      <t>ゼンネンド</t>
    </rPh>
    <rPh sb="338" eb="340">
      <t>シタマワ</t>
    </rPh>
    <rPh sb="348" eb="350">
      <t>スイセン</t>
    </rPh>
    <rPh sb="350" eb="351">
      <t>カ</t>
    </rPh>
    <rPh sb="351" eb="352">
      <t>リツ</t>
    </rPh>
    <rPh sb="365" eb="367">
      <t>スイセン</t>
    </rPh>
    <rPh sb="367" eb="368">
      <t>カ</t>
    </rPh>
    <rPh sb="368" eb="369">
      <t>リツ</t>
    </rPh>
    <rPh sb="370" eb="372">
      <t>カイゼン</t>
    </rPh>
    <rPh sb="404" eb="407">
      <t>ソウゴウテキ</t>
    </rPh>
    <rPh sb="408" eb="410">
      <t>ブンセキ</t>
    </rPh>
    <rPh sb="415" eb="418">
      <t>ゼンネンド</t>
    </rPh>
    <rPh sb="419" eb="421">
      <t>ヒカク</t>
    </rPh>
    <rPh sb="423" eb="425">
      <t>カイゼン</t>
    </rPh>
    <rPh sb="435" eb="436">
      <t>マ</t>
    </rPh>
    <rPh sb="437" eb="439">
      <t>スイセン</t>
    </rPh>
    <rPh sb="439" eb="440">
      <t>カ</t>
    </rPh>
    <rPh sb="440" eb="441">
      <t>リツ</t>
    </rPh>
    <rPh sb="446" eb="448">
      <t>ルイジ</t>
    </rPh>
    <rPh sb="448" eb="450">
      <t>ダンタイ</t>
    </rPh>
    <rPh sb="451" eb="453">
      <t>ヘイキン</t>
    </rPh>
    <rPh sb="454" eb="456">
      <t>シタマワ</t>
    </rPh>
    <rPh sb="484" eb="485">
      <t>サラ</t>
    </rPh>
    <rPh sb="496" eb="497">
      <t>ト</t>
    </rPh>
    <rPh sb="498" eb="499">
      <t>ク</t>
    </rPh>
    <rPh sb="500" eb="502">
      <t>ヒツヨウ</t>
    </rPh>
    <rPh sb="506" eb="507">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</si>
</sst>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C3-47CE-B328-865EE14A58E9}"/>
            </c:ext>
          </c:extLst>
        </c:ser>
        <c:dLbls>
          <c:showLegendKey val="0"/>
          <c:showVal val="0"/>
          <c:showCatName val="0"/>
          <c:showSerName val="0"/>
          <c:showPercent val="0"/>
          <c:showBubbleSize val="0"/>
        </c:dLbls>
        <c:gapWidth val="150"/>
        <c:axId val="77851264"/>
        <c:axId val="798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B9C3-47CE-B328-865EE14A58E9}"/>
            </c:ext>
          </c:extLst>
        </c:ser>
        <c:dLbls>
          <c:showLegendKey val="0"/>
          <c:showVal val="0"/>
          <c:showCatName val="0"/>
          <c:showSerName val="0"/>
          <c:showPercent val="0"/>
          <c:showBubbleSize val="0"/>
        </c:dLbls>
        <c:marker val="1"/>
        <c:smooth val="0"/>
        <c:axId val="77851264"/>
        <c:axId val="79835904"/>
      </c:lineChart>
      <c:dateAx>
        <c:axId val="77851264"/>
        <c:scaling>
          <c:orientation val="minMax"/>
        </c:scaling>
        <c:delete val="1"/>
        <c:axPos val="b"/>
        <c:numFmt formatCode="ge" sourceLinked="1"/>
        <c:majorTickMark val="none"/>
        <c:minorTickMark val="none"/>
        <c:tickLblPos val="none"/>
        <c:crossAx val="79835904"/>
        <c:crosses val="autoZero"/>
        <c:auto val="1"/>
        <c:lblOffset val="100"/>
        <c:baseTimeUnit val="years"/>
      </c:dateAx>
      <c:valAx>
        <c:axId val="798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70.930000000000007</c:v>
                </c:pt>
                <c:pt idx="1">
                  <c:v>42.45</c:v>
                </c:pt>
                <c:pt idx="2">
                  <c:v>40.99</c:v>
                </c:pt>
                <c:pt idx="3">
                  <c:v>42.04</c:v>
                </c:pt>
                <c:pt idx="4">
                  <c:v>41.26</c:v>
                </c:pt>
              </c:numCache>
            </c:numRef>
          </c:val>
          <c:extLst xmlns:c16r2="http://schemas.microsoft.com/office/drawing/2015/06/chart">
            <c:ext xmlns:c16="http://schemas.microsoft.com/office/drawing/2014/chart" uri="{C3380CC4-5D6E-409C-BE32-E72D297353CC}">
              <c16:uniqueId val="{00000000-14BC-4234-90A6-62EC2C38C4E5}"/>
            </c:ext>
          </c:extLst>
        </c:ser>
        <c:dLbls>
          <c:showLegendKey val="0"/>
          <c:showVal val="0"/>
          <c:showCatName val="0"/>
          <c:showSerName val="0"/>
          <c:showPercent val="0"/>
          <c:showBubbleSize val="0"/>
        </c:dLbls>
        <c:gapWidth val="150"/>
        <c:axId val="80570624"/>
        <c:axId val="805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14BC-4234-90A6-62EC2C38C4E5}"/>
            </c:ext>
          </c:extLst>
        </c:ser>
        <c:dLbls>
          <c:showLegendKey val="0"/>
          <c:showVal val="0"/>
          <c:showCatName val="0"/>
          <c:showSerName val="0"/>
          <c:showPercent val="0"/>
          <c:showBubbleSize val="0"/>
        </c:dLbls>
        <c:marker val="1"/>
        <c:smooth val="0"/>
        <c:axId val="80570624"/>
        <c:axId val="80580992"/>
      </c:lineChart>
      <c:dateAx>
        <c:axId val="80570624"/>
        <c:scaling>
          <c:orientation val="minMax"/>
        </c:scaling>
        <c:delete val="1"/>
        <c:axPos val="b"/>
        <c:numFmt formatCode="ge" sourceLinked="1"/>
        <c:majorTickMark val="none"/>
        <c:minorTickMark val="none"/>
        <c:tickLblPos val="none"/>
        <c:crossAx val="80580992"/>
        <c:crosses val="autoZero"/>
        <c:auto val="1"/>
        <c:lblOffset val="100"/>
        <c:baseTimeUnit val="years"/>
      </c:dateAx>
      <c:valAx>
        <c:axId val="805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69.39</c:v>
                </c:pt>
                <c:pt idx="1">
                  <c:v>78.19</c:v>
                </c:pt>
                <c:pt idx="2">
                  <c:v>75.38</c:v>
                </c:pt>
                <c:pt idx="3">
                  <c:v>77.260000000000005</c:v>
                </c:pt>
                <c:pt idx="4">
                  <c:v>77.52</c:v>
                </c:pt>
              </c:numCache>
            </c:numRef>
          </c:val>
          <c:extLst xmlns:c16r2="http://schemas.microsoft.com/office/drawing/2015/06/chart">
            <c:ext xmlns:c16="http://schemas.microsoft.com/office/drawing/2014/chart" uri="{C3380CC4-5D6E-409C-BE32-E72D297353CC}">
              <c16:uniqueId val="{00000000-614B-44AC-9A9F-DFA34254BF28}"/>
            </c:ext>
          </c:extLst>
        </c:ser>
        <c:dLbls>
          <c:showLegendKey val="0"/>
          <c:showVal val="0"/>
          <c:showCatName val="0"/>
          <c:showSerName val="0"/>
          <c:showPercent val="0"/>
          <c:showBubbleSize val="0"/>
        </c:dLbls>
        <c:gapWidth val="150"/>
        <c:axId val="89266816"/>
        <c:axId val="892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614B-44AC-9A9F-DFA34254BF28}"/>
            </c:ext>
          </c:extLst>
        </c:ser>
        <c:dLbls>
          <c:showLegendKey val="0"/>
          <c:showVal val="0"/>
          <c:showCatName val="0"/>
          <c:showSerName val="0"/>
          <c:showPercent val="0"/>
          <c:showBubbleSize val="0"/>
        </c:dLbls>
        <c:marker val="1"/>
        <c:smooth val="0"/>
        <c:axId val="89266816"/>
        <c:axId val="89268992"/>
      </c:lineChart>
      <c:dateAx>
        <c:axId val="89266816"/>
        <c:scaling>
          <c:orientation val="minMax"/>
        </c:scaling>
        <c:delete val="1"/>
        <c:axPos val="b"/>
        <c:numFmt formatCode="ge" sourceLinked="1"/>
        <c:majorTickMark val="none"/>
        <c:minorTickMark val="none"/>
        <c:tickLblPos val="none"/>
        <c:crossAx val="89268992"/>
        <c:crosses val="autoZero"/>
        <c:auto val="1"/>
        <c:lblOffset val="100"/>
        <c:baseTimeUnit val="years"/>
      </c:dateAx>
      <c:valAx>
        <c:axId val="892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74.94</c:v>
                </c:pt>
                <c:pt idx="1">
                  <c:v>65.819999999999993</c:v>
                </c:pt>
                <c:pt idx="2">
                  <c:v>81.63</c:v>
                </c:pt>
                <c:pt idx="3">
                  <c:v>87.52</c:v>
                </c:pt>
                <c:pt idx="4">
                  <c:v>78.11</c:v>
                </c:pt>
              </c:numCache>
            </c:numRef>
          </c:val>
          <c:extLst xmlns:c16r2="http://schemas.microsoft.com/office/drawing/2015/06/chart">
            <c:ext xmlns:c16="http://schemas.microsoft.com/office/drawing/2014/chart" uri="{C3380CC4-5D6E-409C-BE32-E72D297353CC}">
              <c16:uniqueId val="{00000000-D57A-4F87-A0FA-C00A469A1106}"/>
            </c:ext>
          </c:extLst>
        </c:ser>
        <c:dLbls>
          <c:showLegendKey val="0"/>
          <c:showVal val="0"/>
          <c:showCatName val="0"/>
          <c:showSerName val="0"/>
          <c:showPercent val="0"/>
          <c:showBubbleSize val="0"/>
        </c:dLbls>
        <c:gapWidth val="150"/>
        <c:axId val="79866880"/>
        <c:axId val="798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7A-4F87-A0FA-C00A469A1106}"/>
            </c:ext>
          </c:extLst>
        </c:ser>
        <c:dLbls>
          <c:showLegendKey val="0"/>
          <c:showVal val="0"/>
          <c:showCatName val="0"/>
          <c:showSerName val="0"/>
          <c:showPercent val="0"/>
          <c:showBubbleSize val="0"/>
        </c:dLbls>
        <c:marker val="1"/>
        <c:smooth val="0"/>
        <c:axId val="79866880"/>
        <c:axId val="79877248"/>
      </c:lineChart>
      <c:dateAx>
        <c:axId val="79866880"/>
        <c:scaling>
          <c:orientation val="minMax"/>
        </c:scaling>
        <c:delete val="1"/>
        <c:axPos val="b"/>
        <c:numFmt formatCode="ge" sourceLinked="1"/>
        <c:majorTickMark val="none"/>
        <c:minorTickMark val="none"/>
        <c:tickLblPos val="none"/>
        <c:crossAx val="79877248"/>
        <c:crosses val="autoZero"/>
        <c:auto val="1"/>
        <c:lblOffset val="100"/>
        <c:baseTimeUnit val="years"/>
      </c:dateAx>
      <c:valAx>
        <c:axId val="798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92-44B4-A2E8-1E3419AD9917}"/>
            </c:ext>
          </c:extLst>
        </c:ser>
        <c:dLbls>
          <c:showLegendKey val="0"/>
          <c:showVal val="0"/>
          <c:showCatName val="0"/>
          <c:showSerName val="0"/>
          <c:showPercent val="0"/>
          <c:showBubbleSize val="0"/>
        </c:dLbls>
        <c:gapWidth val="150"/>
        <c:axId val="79900032"/>
        <c:axId val="799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92-44B4-A2E8-1E3419AD9917}"/>
            </c:ext>
          </c:extLst>
        </c:ser>
        <c:dLbls>
          <c:showLegendKey val="0"/>
          <c:showVal val="0"/>
          <c:showCatName val="0"/>
          <c:showSerName val="0"/>
          <c:showPercent val="0"/>
          <c:showBubbleSize val="0"/>
        </c:dLbls>
        <c:marker val="1"/>
        <c:smooth val="0"/>
        <c:axId val="79900032"/>
        <c:axId val="79914496"/>
      </c:lineChart>
      <c:dateAx>
        <c:axId val="79900032"/>
        <c:scaling>
          <c:orientation val="minMax"/>
        </c:scaling>
        <c:delete val="1"/>
        <c:axPos val="b"/>
        <c:numFmt formatCode="ge" sourceLinked="1"/>
        <c:majorTickMark val="none"/>
        <c:minorTickMark val="none"/>
        <c:tickLblPos val="none"/>
        <c:crossAx val="79914496"/>
        <c:crosses val="autoZero"/>
        <c:auto val="1"/>
        <c:lblOffset val="100"/>
        <c:baseTimeUnit val="years"/>
      </c:dateAx>
      <c:valAx>
        <c:axId val="799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7E-4346-BCE3-EDD95374AD50}"/>
            </c:ext>
          </c:extLst>
        </c:ser>
        <c:dLbls>
          <c:showLegendKey val="0"/>
          <c:showVal val="0"/>
          <c:showCatName val="0"/>
          <c:showSerName val="0"/>
          <c:showPercent val="0"/>
          <c:showBubbleSize val="0"/>
        </c:dLbls>
        <c:gapWidth val="150"/>
        <c:axId val="80019456"/>
        <c:axId val="800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7E-4346-BCE3-EDD95374AD50}"/>
            </c:ext>
          </c:extLst>
        </c:ser>
        <c:dLbls>
          <c:showLegendKey val="0"/>
          <c:showVal val="0"/>
          <c:showCatName val="0"/>
          <c:showSerName val="0"/>
          <c:showPercent val="0"/>
          <c:showBubbleSize val="0"/>
        </c:dLbls>
        <c:marker val="1"/>
        <c:smooth val="0"/>
        <c:axId val="80019456"/>
        <c:axId val="80021376"/>
      </c:lineChart>
      <c:dateAx>
        <c:axId val="80019456"/>
        <c:scaling>
          <c:orientation val="minMax"/>
        </c:scaling>
        <c:delete val="1"/>
        <c:axPos val="b"/>
        <c:numFmt formatCode="ge" sourceLinked="1"/>
        <c:majorTickMark val="none"/>
        <c:minorTickMark val="none"/>
        <c:tickLblPos val="none"/>
        <c:crossAx val="80021376"/>
        <c:crosses val="autoZero"/>
        <c:auto val="1"/>
        <c:lblOffset val="100"/>
        <c:baseTimeUnit val="years"/>
      </c:dateAx>
      <c:valAx>
        <c:axId val="800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35-40EB-B3A4-BEB988F2CB2F}"/>
            </c:ext>
          </c:extLst>
        </c:ser>
        <c:dLbls>
          <c:showLegendKey val="0"/>
          <c:showVal val="0"/>
          <c:showCatName val="0"/>
          <c:showSerName val="0"/>
          <c:showPercent val="0"/>
          <c:showBubbleSize val="0"/>
        </c:dLbls>
        <c:gapWidth val="150"/>
        <c:axId val="80066816"/>
        <c:axId val="800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35-40EB-B3A4-BEB988F2CB2F}"/>
            </c:ext>
          </c:extLst>
        </c:ser>
        <c:dLbls>
          <c:showLegendKey val="0"/>
          <c:showVal val="0"/>
          <c:showCatName val="0"/>
          <c:showSerName val="0"/>
          <c:showPercent val="0"/>
          <c:showBubbleSize val="0"/>
        </c:dLbls>
        <c:marker val="1"/>
        <c:smooth val="0"/>
        <c:axId val="80066816"/>
        <c:axId val="80068992"/>
      </c:lineChart>
      <c:dateAx>
        <c:axId val="80066816"/>
        <c:scaling>
          <c:orientation val="minMax"/>
        </c:scaling>
        <c:delete val="1"/>
        <c:axPos val="b"/>
        <c:numFmt formatCode="ge" sourceLinked="1"/>
        <c:majorTickMark val="none"/>
        <c:minorTickMark val="none"/>
        <c:tickLblPos val="none"/>
        <c:crossAx val="80068992"/>
        <c:crosses val="autoZero"/>
        <c:auto val="1"/>
        <c:lblOffset val="100"/>
        <c:baseTimeUnit val="years"/>
      </c:dateAx>
      <c:valAx>
        <c:axId val="800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6F-4852-8997-FFD5ADB2849C}"/>
            </c:ext>
          </c:extLst>
        </c:ser>
        <c:dLbls>
          <c:showLegendKey val="0"/>
          <c:showVal val="0"/>
          <c:showCatName val="0"/>
          <c:showSerName val="0"/>
          <c:showPercent val="0"/>
          <c:showBubbleSize val="0"/>
        </c:dLbls>
        <c:gapWidth val="150"/>
        <c:axId val="80366592"/>
        <c:axId val="803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6F-4852-8997-FFD5ADB2849C}"/>
            </c:ext>
          </c:extLst>
        </c:ser>
        <c:dLbls>
          <c:showLegendKey val="0"/>
          <c:showVal val="0"/>
          <c:showCatName val="0"/>
          <c:showSerName val="0"/>
          <c:showPercent val="0"/>
          <c:showBubbleSize val="0"/>
        </c:dLbls>
        <c:marker val="1"/>
        <c:smooth val="0"/>
        <c:axId val="80366592"/>
        <c:axId val="80372864"/>
      </c:lineChart>
      <c:dateAx>
        <c:axId val="80366592"/>
        <c:scaling>
          <c:orientation val="minMax"/>
        </c:scaling>
        <c:delete val="1"/>
        <c:axPos val="b"/>
        <c:numFmt formatCode="ge" sourceLinked="1"/>
        <c:majorTickMark val="none"/>
        <c:minorTickMark val="none"/>
        <c:tickLblPos val="none"/>
        <c:crossAx val="80372864"/>
        <c:crosses val="autoZero"/>
        <c:auto val="1"/>
        <c:lblOffset val="100"/>
        <c:baseTimeUnit val="years"/>
      </c:dateAx>
      <c:valAx>
        <c:axId val="803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2830.06</c:v>
                </c:pt>
                <c:pt idx="1">
                  <c:v>3486.14</c:v>
                </c:pt>
                <c:pt idx="2">
                  <c:v>1403.78</c:v>
                </c:pt>
                <c:pt idx="3">
                  <c:v>1332.2</c:v>
                </c:pt>
                <c:pt idx="4">
                  <c:v>660.1</c:v>
                </c:pt>
              </c:numCache>
            </c:numRef>
          </c:val>
          <c:extLst xmlns:c16r2="http://schemas.microsoft.com/office/drawing/2015/06/chart">
            <c:ext xmlns:c16="http://schemas.microsoft.com/office/drawing/2014/chart" uri="{C3380CC4-5D6E-409C-BE32-E72D297353CC}">
              <c16:uniqueId val="{00000000-C764-4FC9-A721-212DDA9FE892}"/>
            </c:ext>
          </c:extLst>
        </c:ser>
        <c:dLbls>
          <c:showLegendKey val="0"/>
          <c:showVal val="0"/>
          <c:showCatName val="0"/>
          <c:showSerName val="0"/>
          <c:showPercent val="0"/>
          <c:showBubbleSize val="0"/>
        </c:dLbls>
        <c:gapWidth val="150"/>
        <c:axId val="80406400"/>
        <c:axId val="804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C764-4FC9-A721-212DDA9FE892}"/>
            </c:ext>
          </c:extLst>
        </c:ser>
        <c:dLbls>
          <c:showLegendKey val="0"/>
          <c:showVal val="0"/>
          <c:showCatName val="0"/>
          <c:showSerName val="0"/>
          <c:showPercent val="0"/>
          <c:showBubbleSize val="0"/>
        </c:dLbls>
        <c:marker val="1"/>
        <c:smooth val="0"/>
        <c:axId val="80406400"/>
        <c:axId val="80412672"/>
      </c:lineChart>
      <c:dateAx>
        <c:axId val="80406400"/>
        <c:scaling>
          <c:orientation val="minMax"/>
        </c:scaling>
        <c:delete val="1"/>
        <c:axPos val="b"/>
        <c:numFmt formatCode="ge" sourceLinked="1"/>
        <c:majorTickMark val="none"/>
        <c:minorTickMark val="none"/>
        <c:tickLblPos val="none"/>
        <c:crossAx val="80412672"/>
        <c:crosses val="autoZero"/>
        <c:auto val="1"/>
        <c:lblOffset val="100"/>
        <c:baseTimeUnit val="years"/>
      </c:dateAx>
      <c:valAx>
        <c:axId val="804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67.930000000000007</c:v>
                </c:pt>
                <c:pt idx="1">
                  <c:v>26.51</c:v>
                </c:pt>
                <c:pt idx="2">
                  <c:v>33.659999999999997</c:v>
                </c:pt>
                <c:pt idx="3">
                  <c:v>33.659999999999997</c:v>
                </c:pt>
                <c:pt idx="4">
                  <c:v>51.49</c:v>
                </c:pt>
              </c:numCache>
            </c:numRef>
          </c:val>
          <c:extLst xmlns:c16r2="http://schemas.microsoft.com/office/drawing/2015/06/chart">
            <c:ext xmlns:c16="http://schemas.microsoft.com/office/drawing/2014/chart" uri="{C3380CC4-5D6E-409C-BE32-E72D297353CC}">
              <c16:uniqueId val="{00000000-081C-4FF9-A51C-C1F91EBF04A3}"/>
            </c:ext>
          </c:extLst>
        </c:ser>
        <c:dLbls>
          <c:showLegendKey val="0"/>
          <c:showVal val="0"/>
          <c:showCatName val="0"/>
          <c:showSerName val="0"/>
          <c:showPercent val="0"/>
          <c:showBubbleSize val="0"/>
        </c:dLbls>
        <c:gapWidth val="150"/>
        <c:axId val="80443264"/>
        <c:axId val="804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081C-4FF9-A51C-C1F91EBF04A3}"/>
            </c:ext>
          </c:extLst>
        </c:ser>
        <c:dLbls>
          <c:showLegendKey val="0"/>
          <c:showVal val="0"/>
          <c:showCatName val="0"/>
          <c:showSerName val="0"/>
          <c:showPercent val="0"/>
          <c:showBubbleSize val="0"/>
        </c:dLbls>
        <c:marker val="1"/>
        <c:smooth val="0"/>
        <c:axId val="80443264"/>
        <c:axId val="80449536"/>
      </c:lineChart>
      <c:dateAx>
        <c:axId val="80443264"/>
        <c:scaling>
          <c:orientation val="minMax"/>
        </c:scaling>
        <c:delete val="1"/>
        <c:axPos val="b"/>
        <c:numFmt formatCode="ge" sourceLinked="1"/>
        <c:majorTickMark val="none"/>
        <c:minorTickMark val="none"/>
        <c:tickLblPos val="none"/>
        <c:crossAx val="80449536"/>
        <c:crosses val="autoZero"/>
        <c:auto val="1"/>
        <c:lblOffset val="100"/>
        <c:baseTimeUnit val="years"/>
      </c:dateAx>
      <c:valAx>
        <c:axId val="804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237.87</c:v>
                </c:pt>
                <c:pt idx="1">
                  <c:v>609.88</c:v>
                </c:pt>
                <c:pt idx="2">
                  <c:v>493.16</c:v>
                </c:pt>
                <c:pt idx="3">
                  <c:v>494.1</c:v>
                </c:pt>
                <c:pt idx="4">
                  <c:v>324.8</c:v>
                </c:pt>
              </c:numCache>
            </c:numRef>
          </c:val>
          <c:extLst xmlns:c16r2="http://schemas.microsoft.com/office/drawing/2015/06/chart">
            <c:ext xmlns:c16="http://schemas.microsoft.com/office/drawing/2014/chart" uri="{C3380CC4-5D6E-409C-BE32-E72D297353CC}">
              <c16:uniqueId val="{00000000-9A90-475F-80FE-9E3CF8E29506}"/>
            </c:ext>
          </c:extLst>
        </c:ser>
        <c:dLbls>
          <c:showLegendKey val="0"/>
          <c:showVal val="0"/>
          <c:showCatName val="0"/>
          <c:showSerName val="0"/>
          <c:showPercent val="0"/>
          <c:showBubbleSize val="0"/>
        </c:dLbls>
        <c:gapWidth val="150"/>
        <c:axId val="80471936"/>
        <c:axId val="805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9A90-475F-80FE-9E3CF8E29506}"/>
            </c:ext>
          </c:extLst>
        </c:ser>
        <c:dLbls>
          <c:showLegendKey val="0"/>
          <c:showVal val="0"/>
          <c:showCatName val="0"/>
          <c:showSerName val="0"/>
          <c:showPercent val="0"/>
          <c:showBubbleSize val="0"/>
        </c:dLbls>
        <c:marker val="1"/>
        <c:smooth val="0"/>
        <c:axId val="80471936"/>
        <c:axId val="80543744"/>
      </c:lineChart>
      <c:dateAx>
        <c:axId val="80471936"/>
        <c:scaling>
          <c:orientation val="minMax"/>
        </c:scaling>
        <c:delete val="1"/>
        <c:axPos val="b"/>
        <c:numFmt formatCode="ge" sourceLinked="1"/>
        <c:majorTickMark val="none"/>
        <c:minorTickMark val="none"/>
        <c:tickLblPos val="none"/>
        <c:crossAx val="80543744"/>
        <c:crosses val="autoZero"/>
        <c:auto val="1"/>
        <c:lblOffset val="100"/>
        <c:baseTimeUnit val="years"/>
      </c:dateAx>
      <c:valAx>
        <c:axId val="805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宮城県　登米市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123</v>
      </c>
      <c r="AE8" s="79"/>
      <c r="AF8" s="79"/>
      <c r="AG8" s="79"/>
      <c r="AH8" s="79"/>
      <c r="AI8" s="79"/>
      <c r="AJ8" s="79"/>
      <c r="AK8" s="4"/>
      <c r="AL8" s="73">
        <f>データ!S6</f>
        <v>82026</v>
      </c>
      <c r="AM8" s="73"/>
      <c r="AN8" s="73"/>
      <c r="AO8" s="73"/>
      <c r="AP8" s="73"/>
      <c r="AQ8" s="73"/>
      <c r="AR8" s="73"/>
      <c r="AS8" s="73"/>
      <c r="AT8" s="72">
        <f>データ!T6</f>
        <v>536.12</v>
      </c>
      <c r="AU8" s="72"/>
      <c r="AV8" s="72"/>
      <c r="AW8" s="72"/>
      <c r="AX8" s="72"/>
      <c r="AY8" s="72"/>
      <c r="AZ8" s="72"/>
      <c r="BA8" s="72"/>
      <c r="BB8" s="72">
        <f>データ!U6</f>
        <v>153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29.65</v>
      </c>
      <c r="Q10" s="72"/>
      <c r="R10" s="72"/>
      <c r="S10" s="72"/>
      <c r="T10" s="72"/>
      <c r="U10" s="72"/>
      <c r="V10" s="72"/>
      <c r="W10" s="72">
        <f>データ!Q6</f>
        <v>91.41</v>
      </c>
      <c r="X10" s="72"/>
      <c r="Y10" s="72"/>
      <c r="Z10" s="72"/>
      <c r="AA10" s="72"/>
      <c r="AB10" s="72"/>
      <c r="AC10" s="72"/>
      <c r="AD10" s="73">
        <f>データ!R6</f>
        <v>3083</v>
      </c>
      <c r="AE10" s="73"/>
      <c r="AF10" s="73"/>
      <c r="AG10" s="73"/>
      <c r="AH10" s="73"/>
      <c r="AI10" s="73"/>
      <c r="AJ10" s="73"/>
      <c r="AK10" s="2"/>
      <c r="AL10" s="73">
        <f>データ!V6</f>
        <v>24165</v>
      </c>
      <c r="AM10" s="73"/>
      <c r="AN10" s="73"/>
      <c r="AO10" s="73"/>
      <c r="AP10" s="73"/>
      <c r="AQ10" s="73"/>
      <c r="AR10" s="73"/>
      <c r="AS10" s="73"/>
      <c r="AT10" s="72">
        <f>データ!W6</f>
        <v>21.05</v>
      </c>
      <c r="AU10" s="72"/>
      <c r="AV10" s="72"/>
      <c r="AW10" s="72"/>
      <c r="AX10" s="72"/>
      <c r="AY10" s="72"/>
      <c r="AZ10" s="72"/>
      <c r="BA10" s="72"/>
      <c r="BB10" s="72">
        <f>データ!X6</f>
        <v>1147.98</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42129</v>
      </c>
      <c r="D6" s="33">
        <f t="shared" si="3"/>
        <v>47</v>
      </c>
      <c r="E6" s="33">
        <f t="shared" si="3"/>
        <v>17</v>
      </c>
      <c r="F6" s="33">
        <f t="shared" si="3"/>
        <v>5</v>
      </c>
      <c r="G6" s="33">
        <f t="shared" si="3"/>
        <v>0</v>
      </c>
      <c r="H6" s="33" t="str">
        <f t="shared" si="3"/>
        <v>宮城県　登米市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29.65</v>
      </c>
      <c r="Q6" s="34">
        <f t="shared" si="3"/>
        <v>91.41</v>
      </c>
      <c r="R6" s="34">
        <f t="shared" si="3"/>
        <v>3083</v>
      </c>
      <c r="S6" s="34">
        <f t="shared" si="3"/>
        <v>82026</v>
      </c>
      <c r="T6" s="34">
        <f t="shared" si="3"/>
        <v>536.12</v>
      </c>
      <c r="U6" s="34">
        <f t="shared" si="3"/>
        <v>153</v>
      </c>
      <c r="V6" s="34">
        <f t="shared" si="3"/>
        <v>24165</v>
      </c>
      <c r="W6" s="34">
        <f t="shared" si="3"/>
        <v>21.05</v>
      </c>
      <c r="X6" s="34">
        <f t="shared" si="3"/>
        <v>1147.98</v>
      </c>
      <c r="Y6" s="35">
        <f>IF(Y7="",NA(),Y7)</f>
        <v>74.94</v>
      </c>
      <c r="Z6" s="35">
        <f t="shared" ref="Z6:AH6" si="4">IF(Z7="",NA(),Z7)</f>
        <v>65.819999999999993</v>
      </c>
      <c r="AA6" s="35">
        <f t="shared" si="4"/>
        <v>81.63</v>
      </c>
      <c r="AB6" s="35">
        <f t="shared" si="4"/>
        <v>87.52</v>
      </c>
      <c r="AC6" s="35">
        <f t="shared" si="4"/>
        <v>78.11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2830.06</v>
      </c>
      <c r="BG6" s="35">
        <f t="shared" ref="BG6:BO6" si="7">IF(BG7="",NA(),BG7)</f>
        <v>3486.14</v>
      </c>
      <c r="BH6" s="35">
        <f t="shared" si="7"/>
        <v>1403.78</v>
      </c>
      <c r="BI6" s="35">
        <f t="shared" si="7"/>
        <v>1332.2</v>
      </c>
      <c r="BJ6" s="35">
        <f t="shared" si="7"/>
        <v>660.1</v>
      </c>
      <c r="BK6" s="35">
        <f t="shared" si="7"/>
        <v>1197.82</v>
      </c>
      <c r="BL6" s="35">
        <f t="shared" si="7"/>
        <v>1126.77</v>
      </c>
      <c r="BM6" s="35">
        <f t="shared" si="7"/>
        <v>1044.8</v>
      </c>
      <c r="BN6" s="35">
        <f t="shared" si="7"/>
        <v>1081.8</v>
      </c>
      <c r="BO6" s="35">
        <f t="shared" si="7"/>
        <v>974.93</v>
      </c>
      <c r="BP6" s="34" t="str">
        <f>IF(BP7="","",IF(BP7="-","【-】","【"&amp;SUBSTITUTE(TEXT(BP7,"#,##0.00"),"-","△")&amp;"】"))</f>
        <v>【914.53】</v>
      </c>
      <c r="BQ6" s="35">
        <f>IF(BQ7="",NA(),BQ7)</f>
        <v>67.930000000000007</v>
      </c>
      <c r="BR6" s="35">
        <f t="shared" ref="BR6:BZ6" si="8">IF(BR7="",NA(),BR7)</f>
        <v>26.51</v>
      </c>
      <c r="BS6" s="35">
        <f t="shared" si="8"/>
        <v>33.659999999999997</v>
      </c>
      <c r="BT6" s="35">
        <f t="shared" si="8"/>
        <v>33.659999999999997</v>
      </c>
      <c r="BU6" s="35">
        <f t="shared" si="8"/>
        <v>51.49</v>
      </c>
      <c r="BV6" s="35">
        <f t="shared" si="8"/>
        <v>51.03</v>
      </c>
      <c r="BW6" s="35">
        <f t="shared" si="8"/>
        <v>50.9</v>
      </c>
      <c r="BX6" s="35">
        <f t="shared" si="8"/>
        <v>50.82</v>
      </c>
      <c r="BY6" s="35">
        <f t="shared" si="8"/>
        <v>52.19</v>
      </c>
      <c r="BZ6" s="35">
        <f t="shared" si="8"/>
        <v>55.32</v>
      </c>
      <c r="CA6" s="34" t="str">
        <f>IF(CA7="","",IF(CA7="-","【-】","【"&amp;SUBSTITUTE(TEXT(CA7,"#,##0.00"),"-","△")&amp;"】"))</f>
        <v>【55.73】</v>
      </c>
      <c r="CB6" s="35">
        <f>IF(CB7="",NA(),CB7)</f>
        <v>237.87</v>
      </c>
      <c r="CC6" s="35">
        <f t="shared" ref="CC6:CK6" si="9">IF(CC7="",NA(),CC7)</f>
        <v>609.88</v>
      </c>
      <c r="CD6" s="35">
        <f t="shared" si="9"/>
        <v>493.16</v>
      </c>
      <c r="CE6" s="35">
        <f t="shared" si="9"/>
        <v>494.1</v>
      </c>
      <c r="CF6" s="35">
        <f t="shared" si="9"/>
        <v>324.8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70.930000000000007</v>
      </c>
      <c r="CN6" s="35">
        <f t="shared" ref="CN6:CV6" si="10">IF(CN7="",NA(),CN7)</f>
        <v>42.45</v>
      </c>
      <c r="CO6" s="35">
        <f t="shared" si="10"/>
        <v>40.99</v>
      </c>
      <c r="CP6" s="35">
        <f t="shared" si="10"/>
        <v>42.04</v>
      </c>
      <c r="CQ6" s="35">
        <f t="shared" si="10"/>
        <v>41.26</v>
      </c>
      <c r="CR6" s="35">
        <f t="shared" si="10"/>
        <v>54.74</v>
      </c>
      <c r="CS6" s="35">
        <f t="shared" si="10"/>
        <v>53.78</v>
      </c>
      <c r="CT6" s="35">
        <f t="shared" si="10"/>
        <v>53.24</v>
      </c>
      <c r="CU6" s="35">
        <f t="shared" si="10"/>
        <v>52.31</v>
      </c>
      <c r="CV6" s="35">
        <f t="shared" si="10"/>
        <v>60.65</v>
      </c>
      <c r="CW6" s="34" t="str">
        <f>IF(CW7="","",IF(CW7="-","【-】","【"&amp;SUBSTITUTE(TEXT(CW7,"#,##0.00"),"-","△")&amp;"】"))</f>
        <v>【59.15】</v>
      </c>
      <c r="CX6" s="35">
        <f>IF(CX7="",NA(),CX7)</f>
        <v>69.39</v>
      </c>
      <c r="CY6" s="35">
        <f t="shared" ref="CY6:DG6" si="11">IF(CY7="",NA(),CY7)</f>
        <v>78.19</v>
      </c>
      <c r="CZ6" s="35">
        <f t="shared" si="11"/>
        <v>75.38</v>
      </c>
      <c r="DA6" s="35">
        <f t="shared" si="11"/>
        <v>77.260000000000005</v>
      </c>
      <c r="DB6" s="35">
        <f t="shared" si="11"/>
        <v>77.52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42129</v>
      </c>
      <c r="D7" s="37">
        <v>47</v>
      </c>
      <c r="E7" s="37">
        <v>17</v>
      </c>
      <c r="F7" s="37">
        <v>5</v>
      </c>
      <c r="G7" s="37">
        <v>0</v>
      </c>
      <c r="H7" s="37" t="s">
        <v>109</v>
      </c>
      <c r="I7" s="37" t="s">
        <v>110</v>
      </c>
      <c r="J7" s="37" t="s">
        <v>111</v>
      </c>
      <c r="K7" s="37" t="s">
        <v>112</v>
      </c>
      <c r="L7" s="37" t="s">
        <v>113</v>
      </c>
      <c r="M7" s="37"/>
      <c r="N7" s="38" t="s">
        <v>114</v>
      </c>
      <c r="O7" s="38" t="s">
        <v>115</v>
      </c>
      <c r="P7" s="38">
        <v>29.65</v>
      </c>
      <c r="Q7" s="38">
        <v>91.41</v>
      </c>
      <c r="R7" s="38">
        <v>3083</v>
      </c>
      <c r="S7" s="38">
        <v>82026</v>
      </c>
      <c r="T7" s="38">
        <v>536.12</v>
      </c>
      <c r="U7" s="38">
        <v>153</v>
      </c>
      <c r="V7" s="38">
        <v>24165</v>
      </c>
      <c r="W7" s="38">
        <v>21.05</v>
      </c>
      <c r="X7" s="38">
        <v>1147.98</v>
      </c>
      <c r="Y7" s="38">
        <v>74.94</v>
      </c>
      <c r="Z7" s="38">
        <v>65.819999999999993</v>
      </c>
      <c r="AA7" s="38">
        <v>81.63</v>
      </c>
      <c r="AB7" s="38">
        <v>87.52</v>
      </c>
      <c r="AC7" s="38">
        <v>78.11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2830.06</v>
      </c>
      <c r="BG7" s="38">
        <v>3486.14</v>
      </c>
      <c r="BH7" s="38">
        <v>1403.78</v>
      </c>
      <c r="BI7" s="38">
        <v>1332.2</v>
      </c>
      <c r="BJ7" s="38">
        <v>660.1</v>
      </c>
      <c r="BK7" s="38">
        <v>1197.82</v>
      </c>
      <c r="BL7" s="38">
        <v>1126.77</v>
      </c>
      <c r="BM7" s="38">
        <v>1044.8</v>
      </c>
      <c r="BN7" s="38">
        <v>1081.8</v>
      </c>
      <c r="BO7" s="38">
        <v>974.93</v>
      </c>
      <c r="BP7" s="38">
        <v>914.53</v>
      </c>
      <c r="BQ7" s="38">
        <v>67.930000000000007</v>
      </c>
      <c r="BR7" s="38">
        <v>26.51</v>
      </c>
      <c r="BS7" s="38">
        <v>33.659999999999997</v>
      </c>
      <c r="BT7" s="38">
        <v>33.659999999999997</v>
      </c>
      <c r="BU7" s="38">
        <v>51.49</v>
      </c>
      <c r="BV7" s="38">
        <v>51.03</v>
      </c>
      <c r="BW7" s="38">
        <v>50.9</v>
      </c>
      <c r="BX7" s="38">
        <v>50.82</v>
      </c>
      <c r="BY7" s="38">
        <v>52.19</v>
      </c>
      <c r="BZ7" s="38">
        <v>55.32</v>
      </c>
      <c r="CA7" s="38">
        <v>55.73</v>
      </c>
      <c r="CB7" s="38">
        <v>237.87</v>
      </c>
      <c r="CC7" s="38">
        <v>609.88</v>
      </c>
      <c r="CD7" s="38">
        <v>493.16</v>
      </c>
      <c r="CE7" s="38">
        <v>494.1</v>
      </c>
      <c r="CF7" s="38">
        <v>324.8</v>
      </c>
      <c r="CG7" s="38">
        <v>289.60000000000002</v>
      </c>
      <c r="CH7" s="38">
        <v>293.27</v>
      </c>
      <c r="CI7" s="38">
        <v>300.52</v>
      </c>
      <c r="CJ7" s="38">
        <v>296.14</v>
      </c>
      <c r="CK7" s="38">
        <v>283.17</v>
      </c>
      <c r="CL7" s="38">
        <v>276.77999999999997</v>
      </c>
      <c r="CM7" s="38">
        <v>70.930000000000007</v>
      </c>
      <c r="CN7" s="38">
        <v>42.45</v>
      </c>
      <c r="CO7" s="38">
        <v>40.99</v>
      </c>
      <c r="CP7" s="38">
        <v>42.04</v>
      </c>
      <c r="CQ7" s="38">
        <v>41.26</v>
      </c>
      <c r="CR7" s="38">
        <v>54.74</v>
      </c>
      <c r="CS7" s="38">
        <v>53.78</v>
      </c>
      <c r="CT7" s="38">
        <v>53.24</v>
      </c>
      <c r="CU7" s="38">
        <v>52.31</v>
      </c>
      <c r="CV7" s="38">
        <v>60.65</v>
      </c>
      <c r="CW7" s="38">
        <v>59.15</v>
      </c>
      <c r="CX7" s="38">
        <v>69.39</v>
      </c>
      <c r="CY7" s="38">
        <v>78.19</v>
      </c>
      <c r="CZ7" s="38">
        <v>75.38</v>
      </c>
      <c r="DA7" s="38">
        <v>77.260000000000005</v>
      </c>
      <c r="DB7" s="38">
        <v>77.52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Toshiba-User</cp:lastModifiedBy>
  <cp:lastPrinted>2018-03-01T04:45:19Z</cp:lastPrinted>
  <dcterms:created xsi:type="dcterms:W3CDTF">2017-12-25T02:24:41Z</dcterms:created>
  <dcterms:modified xsi:type="dcterms:W3CDTF">2018-03-01T04:45:38Z</dcterms:modified>
</cp:coreProperties>
</file>