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00207 経営比較分析表（確定版）の修正\新しいフォルダー\"/>
    </mc:Choice>
  </mc:AlternateContent>
  <workbookProtection workbookAlgorithmName="SHA-512" workbookHashValue="PbS+IdDMLB8r/YOiwd+AHIwVmZi7wCykrafeOGTZpDlY6Jsj1pcyzn7puEEQFgmh6/7LZyP5wpWvdknI5yyG/A==" workbookSaltValue="vDIxJ7jQbWB6fWT/N7LA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<sst xmlns="http://schemas.openxmlformats.org/spreadsheetml/2006/main" count="240" uniqueCount="126">
  <si>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</si>
  <si>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</si>
  <si>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</si>
  <si>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</si>
  <si>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</si>
  <si>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</si>
  <si>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</si>
  <si>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</si>
  <si>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</si>
  <si>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</si>
  <si>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</si>
  <si>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</si>
  <si>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</si>
  <si>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</si>
  <si>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</si>
  <si>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</si>
  <si>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</si>
  <si>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</si>
  <si>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</si>
  <si>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</si>
  <si>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</si>
  <si>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</si>
  <si>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</si>
  <si>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</si>
  <si>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</si>
  <si>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</si>
  <si>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</si>
  <si>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</si>
  <si>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</si>
  <si>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</si>
  <si>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</si>
  <si>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</si>
  <si>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</si>
  <si>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</si>
  <si>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</si>
  <si>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</si>
  <si>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</si>
  <si>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</si>
  <si>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</si>
  <si>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</si>
  <si>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</si>
  <si>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</si>
  <si>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</si>
  <si>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</si>
  <si>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</si>
  <si>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</si>
  <si>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</si>
  <si>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</si>
  <si>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</si>
  <si>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</si>
  <si>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</si>
  <si>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</si>
  <si>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</si>
  <si>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</si>
  <si>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</si>
  <si>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</si>
  <si>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</si>
  <si>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</si>
  <si>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</si>
  <si>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</si>
  <si>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</si>
  <si>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</si>
  <si>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</si>
  <si>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</si>
  <si>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</si>
  <si>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</si>
  <si>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</si>
  <si>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</si>
  <si>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</si>
  <si>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</si>
  <si>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</si>
  <si>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</si>
  <si>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</si>
  <si>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</si>
  <si>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</si>
  <si>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</si>
  <si>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</si>
  <si>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</si>
  <si>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</si>
  <si>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</si>
  <si>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</si>
  <si>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</si>
  <si>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</si>
  <si>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</si>
  <si>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</si>
  <si>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</si>
  <si>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</si>
  <si>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</si>
  <si>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</si>
  <si>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</si>
  <si>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</si>
  <si>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</si>
  <si>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</si>
  <si>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</si>
  <si>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</si>
  <si>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</si>
  <si>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</si>
  <si>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</si>
  <si>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</si>
  <si>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</si>
  <si>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</si>
  <si>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</si>
  <si>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</si>
  <si>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</si>
  <si>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</si>
  <si>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</si>
  <si>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</si>
  <si>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</si>
  <si>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</si>
  <si>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</si>
  <si>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</si>
  <si>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</si>
  <si>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</si>
  <si>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</si>
  <si>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</si>
  <si>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</si>
  <si>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</si>
  <si>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</si>
  <si>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</si>
  <si>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</si>
  <si>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</si>
  <si>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</si>
  <si>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</si>
  <si>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整備は昭和63年度から着手しており、既に30年を経過している管渠もありますが、現時点では耐用年数に達していないため、管渠の更新は実施していません。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し老朽化対策を行っていく予定です。
</t>
    <phoneticPr fontId="7"/>
  </si>
  <si>
    <t xml:space="preserve">　本市の公共下水道整備は、平成35年度の整備完了を目指して、コスト縮減を図りながら計画的に整備を進めて行くこととしています。
　管理面では、持続的な下水道サービスの提供を行うため、平成32年度から地方公営企業法の適用に向けた移行作業を進めるとともに、平成31年度までにストックマネジメント計画を策定する予定です。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時機の使用料の改定に向けても検討して行きます。
</t>
    <phoneticPr fontId="7"/>
  </si>
  <si>
    <t>①収益的収支比率
　前年度と比べ9.84％下回っています。総収益のうち分流式下水道に要する経費の一般会計からの繰入額が減となったことや下水道整備のために借り入れた地方債償還額が増加したことが主な要因となっています。
④企業債残高対事業規模比率
　前年度と比べ比率が上回っております。地方債残高が年々減少していく反面、地方債に係る一般会計負担分が減少したことが主な要因となっています。
⑤経費回収率　⑥汚水処理原価
　回収率は前年度に比べ9.28％下回り、汚水処理原価も前年度を28.46円上回っています。維持管理費の割合が増加しており、汚水処理費用を使用料で賄えていない状況となっています。
⑦施設利用率
　利用率が前年度から0.77％上回っています。利用世帯が増加する一方で、人口減少や節水器具の普及等により１世帯当りの上水道使用水量が減少傾向にあることが、増加率が低い主な要因と考えられます。
⑧水洗化率
　前年度から0.78％改善しています。排水区域における水洗化人口の割合が増加しましたが、未だ類似団体の平均を下回っている状況です。
　総合的な分析において、収益的収支比率や経費回収率が前年度と比較して下回っていますが、それ以外の指標は概ね同程度で推移しております。料金収入の増加幅が縮小し、維持管理費の割合が増加していること等から、接続促進による水洗化率向上や施設管理費の削減に向けた方策を検討する必要があると考えます。</t>
    <rPh sb="1" eb="4">
      <t>シュウエキテキ</t>
    </rPh>
    <rPh sb="4" eb="6">
      <t>シュウシ</t>
    </rPh>
    <rPh sb="6" eb="8">
      <t>ヒリツ</t>
    </rPh>
    <rPh sb="109" eb="111">
      <t>キギョウ</t>
    </rPh>
    <rPh sb="111" eb="112">
      <t>サイ</t>
    </rPh>
    <rPh sb="112" eb="114">
      <t>ザンダカ</t>
    </rPh>
    <rPh sb="114" eb="115">
      <t>タイ</t>
    </rPh>
    <rPh sb="115" eb="117">
      <t>ジギョウ</t>
    </rPh>
    <rPh sb="117" eb="119">
      <t>キボ</t>
    </rPh>
    <rPh sb="119" eb="121">
      <t>ヒリツ</t>
    </rPh>
    <rPh sb="193" eb="195">
      <t>ケイヒ</t>
    </rPh>
    <rPh sb="195" eb="197">
      <t>カイシュウ</t>
    </rPh>
    <rPh sb="197" eb="198">
      <t>リツ</t>
    </rPh>
    <rPh sb="200" eb="202">
      <t>オスイ</t>
    </rPh>
    <rPh sb="202" eb="204">
      <t>ショリ</t>
    </rPh>
    <rPh sb="204" eb="206">
      <t>ゲンカ</t>
    </rPh>
    <rPh sb="297" eb="299">
      <t>シセツ</t>
    </rPh>
    <rPh sb="299" eb="302">
      <t>リヨウリツ</t>
    </rPh>
    <rPh sb="400" eb="402">
      <t>スイセン</t>
    </rPh>
    <rPh sb="402" eb="403">
      <t>カ</t>
    </rPh>
    <rPh sb="403" eb="404">
      <t>リツ</t>
    </rPh>
    <rPh sb="516" eb="518">
      <t>イガイ</t>
    </rPh>
    <rPh sb="519" eb="521">
      <t>シヒョウ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</si>
</sst>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1-4DA4-9106-6D06F7D0CE8F}"/>
            </c:ext>
          </c:extLst>
        </c:ser>
        <c:dLbls>
          <c:showLegendKey val="0"/>
          <c:showVal val="0"/>
          <c:showCatName val="0"/>
          <c:showSerName val="0"/>
          <c:showPercent val="0"/>
          <c:showBubbleSize val="0"/>
        </c:dLbls>
        <c:gapWidth val="150"/>
        <c:axId val="338986224"/>
        <c:axId val="33898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0.11</c:v>
                </c:pt>
                <c:pt idx="3">
                  <c:v>0.1</c:v>
                </c:pt>
                <c:pt idx="4">
                  <c:v>0.13</c:v>
                </c:pt>
              </c:numCache>
            </c:numRef>
          </c:val>
          <c:smooth val="0"/>
          <c:extLst>
            <c:ext xmlns:c16="http://schemas.microsoft.com/office/drawing/2014/chart" uri="{C3380CC4-5D6E-409C-BE32-E72D297353CC}">
              <c16:uniqueId val="{00000001-6D51-4DA4-9106-6D06F7D0CE8F}"/>
            </c:ext>
          </c:extLst>
        </c:ser>
        <c:dLbls>
          <c:showLegendKey val="0"/>
          <c:showVal val="0"/>
          <c:showCatName val="0"/>
          <c:showSerName val="0"/>
          <c:showPercent val="0"/>
          <c:showBubbleSize val="0"/>
        </c:dLbls>
        <c:marker val="1"/>
        <c:smooth val="0"/>
        <c:axId val="338986224"/>
        <c:axId val="338985136"/>
      </c:lineChart>
      <c:dateAx>
        <c:axId val="338986224"/>
        <c:scaling>
          <c:orientation val="minMax"/>
        </c:scaling>
        <c:delete val="1"/>
        <c:axPos val="b"/>
        <c:numFmt formatCode="ge" sourceLinked="1"/>
        <c:majorTickMark val="none"/>
        <c:minorTickMark val="none"/>
        <c:tickLblPos val="none"/>
        <c:crossAx val="338985136"/>
        <c:crosses val="autoZero"/>
        <c:auto val="1"/>
        <c:lblOffset val="100"/>
        <c:baseTimeUnit val="years"/>
      </c:dateAx>
      <c:valAx>
        <c:axId val="3389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45.41</c:v>
                </c:pt>
                <c:pt idx="1">
                  <c:v>45.82</c:v>
                </c:pt>
                <c:pt idx="2">
                  <c:v>47.44</c:v>
                </c:pt>
                <c:pt idx="3">
                  <c:v>48.61</c:v>
                </c:pt>
                <c:pt idx="4">
                  <c:v>49.38</c:v>
                </c:pt>
              </c:numCache>
            </c:numRef>
          </c:val>
          <c:extLst>
            <c:ext xmlns:c16="http://schemas.microsoft.com/office/drawing/2014/chart" uri="{C3380CC4-5D6E-409C-BE32-E72D297353CC}">
              <c16:uniqueId val="{00000000-81B9-452B-9F80-7404DC84ED89}"/>
            </c:ext>
          </c:extLst>
        </c:ser>
        <c:dLbls>
          <c:showLegendKey val="0"/>
          <c:showVal val="0"/>
          <c:showCatName val="0"/>
          <c:showSerName val="0"/>
          <c:showPercent val="0"/>
          <c:showBubbleSize val="0"/>
        </c:dLbls>
        <c:gapWidth val="150"/>
        <c:axId val="258951808"/>
        <c:axId val="2589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54.67</c:v>
                </c:pt>
                <c:pt idx="3">
                  <c:v>49.25</c:v>
                </c:pt>
                <c:pt idx="4">
                  <c:v>50.24</c:v>
                </c:pt>
              </c:numCache>
            </c:numRef>
          </c:val>
          <c:smooth val="0"/>
          <c:extLst>
            <c:ext xmlns:c16="http://schemas.microsoft.com/office/drawing/2014/chart" uri="{C3380CC4-5D6E-409C-BE32-E72D297353CC}">
              <c16:uniqueId val="{00000001-81B9-452B-9F80-7404DC84ED89}"/>
            </c:ext>
          </c:extLst>
        </c:ser>
        <c:dLbls>
          <c:showLegendKey val="0"/>
          <c:showVal val="0"/>
          <c:showCatName val="0"/>
          <c:showSerName val="0"/>
          <c:showPercent val="0"/>
          <c:showBubbleSize val="0"/>
        </c:dLbls>
        <c:marker val="1"/>
        <c:smooth val="0"/>
        <c:axId val="258951808"/>
        <c:axId val="258944736"/>
      </c:lineChart>
      <c:dateAx>
        <c:axId val="258951808"/>
        <c:scaling>
          <c:orientation val="minMax"/>
        </c:scaling>
        <c:delete val="1"/>
        <c:axPos val="b"/>
        <c:numFmt formatCode="ge" sourceLinked="1"/>
        <c:majorTickMark val="none"/>
        <c:minorTickMark val="none"/>
        <c:tickLblPos val="none"/>
        <c:crossAx val="258944736"/>
        <c:crosses val="autoZero"/>
        <c:auto val="1"/>
        <c:lblOffset val="100"/>
        <c:baseTimeUnit val="years"/>
      </c:dateAx>
      <c:valAx>
        <c:axId val="2589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76.819999999999993</c:v>
                </c:pt>
                <c:pt idx="1">
                  <c:v>76.25</c:v>
                </c:pt>
                <c:pt idx="2">
                  <c:v>74.58</c:v>
                </c:pt>
                <c:pt idx="3">
                  <c:v>76.180000000000007</c:v>
                </c:pt>
                <c:pt idx="4">
                  <c:v>76.959999999999994</c:v>
                </c:pt>
              </c:numCache>
            </c:numRef>
          </c:val>
          <c:extLst>
            <c:ext xmlns:c16="http://schemas.microsoft.com/office/drawing/2014/chart" uri="{C3380CC4-5D6E-409C-BE32-E72D297353CC}">
              <c16:uniqueId val="{00000000-1AA3-4020-99FA-299C426235CE}"/>
            </c:ext>
          </c:extLst>
        </c:ser>
        <c:dLbls>
          <c:showLegendKey val="0"/>
          <c:showVal val="0"/>
          <c:showCatName val="0"/>
          <c:showSerName val="0"/>
          <c:showPercent val="0"/>
          <c:showBubbleSize val="0"/>
        </c:dLbls>
        <c:gapWidth val="150"/>
        <c:axId val="258955616"/>
        <c:axId val="2589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83.8</c:v>
                </c:pt>
                <c:pt idx="3">
                  <c:v>84.12</c:v>
                </c:pt>
                <c:pt idx="4">
                  <c:v>84.17</c:v>
                </c:pt>
              </c:numCache>
            </c:numRef>
          </c:val>
          <c:smooth val="0"/>
          <c:extLst>
            <c:ext xmlns:c16="http://schemas.microsoft.com/office/drawing/2014/chart" uri="{C3380CC4-5D6E-409C-BE32-E72D297353CC}">
              <c16:uniqueId val="{00000001-1AA3-4020-99FA-299C426235CE}"/>
            </c:ext>
          </c:extLst>
        </c:ser>
        <c:dLbls>
          <c:showLegendKey val="0"/>
          <c:showVal val="0"/>
          <c:showCatName val="0"/>
          <c:showSerName val="0"/>
          <c:showPercent val="0"/>
          <c:showBubbleSize val="0"/>
        </c:dLbls>
        <c:marker val="1"/>
        <c:smooth val="0"/>
        <c:axId val="258955616"/>
        <c:axId val="258958336"/>
      </c:lineChart>
      <c:dateAx>
        <c:axId val="258955616"/>
        <c:scaling>
          <c:orientation val="minMax"/>
        </c:scaling>
        <c:delete val="1"/>
        <c:axPos val="b"/>
        <c:numFmt formatCode="ge" sourceLinked="1"/>
        <c:majorTickMark val="none"/>
        <c:minorTickMark val="none"/>
        <c:tickLblPos val="none"/>
        <c:crossAx val="258958336"/>
        <c:crosses val="autoZero"/>
        <c:auto val="1"/>
        <c:lblOffset val="100"/>
        <c:baseTimeUnit val="years"/>
      </c:dateAx>
      <c:valAx>
        <c:axId val="258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62.97</c:v>
                </c:pt>
                <c:pt idx="1">
                  <c:v>74.56</c:v>
                </c:pt>
                <c:pt idx="2">
                  <c:v>77.97</c:v>
                </c:pt>
                <c:pt idx="3">
                  <c:v>71.19</c:v>
                </c:pt>
                <c:pt idx="4">
                  <c:v>61.35</c:v>
                </c:pt>
              </c:numCache>
            </c:numRef>
          </c:val>
          <c:extLst>
            <c:ext xmlns:c16="http://schemas.microsoft.com/office/drawing/2014/chart" uri="{C3380CC4-5D6E-409C-BE32-E72D297353CC}">
              <c16:uniqueId val="{00000000-5737-4E60-B55B-444180D031A8}"/>
            </c:ext>
          </c:extLst>
        </c:ser>
        <c:dLbls>
          <c:showLegendKey val="0"/>
          <c:showVal val="0"/>
          <c:showCatName val="0"/>
          <c:showSerName val="0"/>
          <c:showPercent val="0"/>
          <c:showBubbleSize val="0"/>
        </c:dLbls>
        <c:gapWidth val="150"/>
        <c:axId val="338985680"/>
        <c:axId val="33897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7-4E60-B55B-444180D031A8}"/>
            </c:ext>
          </c:extLst>
        </c:ser>
        <c:dLbls>
          <c:showLegendKey val="0"/>
          <c:showVal val="0"/>
          <c:showCatName val="0"/>
          <c:showSerName val="0"/>
          <c:showPercent val="0"/>
          <c:showBubbleSize val="0"/>
        </c:dLbls>
        <c:marker val="1"/>
        <c:smooth val="0"/>
        <c:axId val="338985680"/>
        <c:axId val="338973168"/>
      </c:lineChart>
      <c:dateAx>
        <c:axId val="338985680"/>
        <c:scaling>
          <c:orientation val="minMax"/>
        </c:scaling>
        <c:delete val="1"/>
        <c:axPos val="b"/>
        <c:numFmt formatCode="ge" sourceLinked="1"/>
        <c:majorTickMark val="none"/>
        <c:minorTickMark val="none"/>
        <c:tickLblPos val="none"/>
        <c:crossAx val="338973168"/>
        <c:crosses val="autoZero"/>
        <c:auto val="1"/>
        <c:lblOffset val="100"/>
        <c:baseTimeUnit val="years"/>
      </c:dateAx>
      <c:valAx>
        <c:axId val="33897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9-4EAF-8FDB-F2CE82A32883}"/>
            </c:ext>
          </c:extLst>
        </c:ser>
        <c:dLbls>
          <c:showLegendKey val="0"/>
          <c:showVal val="0"/>
          <c:showCatName val="0"/>
          <c:showSerName val="0"/>
          <c:showPercent val="0"/>
          <c:showBubbleSize val="0"/>
        </c:dLbls>
        <c:gapWidth val="150"/>
        <c:axId val="338976432"/>
        <c:axId val="33898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9-4EAF-8FDB-F2CE82A32883}"/>
            </c:ext>
          </c:extLst>
        </c:ser>
        <c:dLbls>
          <c:showLegendKey val="0"/>
          <c:showVal val="0"/>
          <c:showCatName val="0"/>
          <c:showSerName val="0"/>
          <c:showPercent val="0"/>
          <c:showBubbleSize val="0"/>
        </c:dLbls>
        <c:marker val="1"/>
        <c:smooth val="0"/>
        <c:axId val="338976432"/>
        <c:axId val="338982960"/>
      </c:lineChart>
      <c:dateAx>
        <c:axId val="338976432"/>
        <c:scaling>
          <c:orientation val="minMax"/>
        </c:scaling>
        <c:delete val="1"/>
        <c:axPos val="b"/>
        <c:numFmt formatCode="ge" sourceLinked="1"/>
        <c:majorTickMark val="none"/>
        <c:minorTickMark val="none"/>
        <c:tickLblPos val="none"/>
        <c:crossAx val="338982960"/>
        <c:crosses val="autoZero"/>
        <c:auto val="1"/>
        <c:lblOffset val="100"/>
        <c:baseTimeUnit val="years"/>
      </c:dateAx>
      <c:valAx>
        <c:axId val="3389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04-4790-B021-5A85B2C834FA}"/>
            </c:ext>
          </c:extLst>
        </c:ser>
        <c:dLbls>
          <c:showLegendKey val="0"/>
          <c:showVal val="0"/>
          <c:showCatName val="0"/>
          <c:showSerName val="0"/>
          <c:showPercent val="0"/>
          <c:showBubbleSize val="0"/>
        </c:dLbls>
        <c:gapWidth val="150"/>
        <c:axId val="338972624"/>
        <c:axId val="3389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04-4790-B021-5A85B2C834FA}"/>
            </c:ext>
          </c:extLst>
        </c:ser>
        <c:dLbls>
          <c:showLegendKey val="0"/>
          <c:showVal val="0"/>
          <c:showCatName val="0"/>
          <c:showSerName val="0"/>
          <c:showPercent val="0"/>
          <c:showBubbleSize val="0"/>
        </c:dLbls>
        <c:marker val="1"/>
        <c:smooth val="0"/>
        <c:axId val="338972624"/>
        <c:axId val="338986768"/>
      </c:lineChart>
      <c:dateAx>
        <c:axId val="338972624"/>
        <c:scaling>
          <c:orientation val="minMax"/>
        </c:scaling>
        <c:delete val="1"/>
        <c:axPos val="b"/>
        <c:numFmt formatCode="ge" sourceLinked="1"/>
        <c:majorTickMark val="none"/>
        <c:minorTickMark val="none"/>
        <c:tickLblPos val="none"/>
        <c:crossAx val="338986768"/>
        <c:crosses val="autoZero"/>
        <c:auto val="1"/>
        <c:lblOffset val="100"/>
        <c:baseTimeUnit val="years"/>
      </c:dateAx>
      <c:valAx>
        <c:axId val="3389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1-46A7-A5DB-B2CBD08A981E}"/>
            </c:ext>
          </c:extLst>
        </c:ser>
        <c:dLbls>
          <c:showLegendKey val="0"/>
          <c:showVal val="0"/>
          <c:showCatName val="0"/>
          <c:showSerName val="0"/>
          <c:showPercent val="0"/>
          <c:showBubbleSize val="0"/>
        </c:dLbls>
        <c:gapWidth val="150"/>
        <c:axId val="338978608"/>
        <c:axId val="33898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1-46A7-A5DB-B2CBD08A981E}"/>
            </c:ext>
          </c:extLst>
        </c:ser>
        <c:dLbls>
          <c:showLegendKey val="0"/>
          <c:showVal val="0"/>
          <c:showCatName val="0"/>
          <c:showSerName val="0"/>
          <c:showPercent val="0"/>
          <c:showBubbleSize val="0"/>
        </c:dLbls>
        <c:marker val="1"/>
        <c:smooth val="0"/>
        <c:axId val="338978608"/>
        <c:axId val="338984592"/>
      </c:lineChart>
      <c:dateAx>
        <c:axId val="338978608"/>
        <c:scaling>
          <c:orientation val="minMax"/>
        </c:scaling>
        <c:delete val="1"/>
        <c:axPos val="b"/>
        <c:numFmt formatCode="ge" sourceLinked="1"/>
        <c:majorTickMark val="none"/>
        <c:minorTickMark val="none"/>
        <c:tickLblPos val="none"/>
        <c:crossAx val="338984592"/>
        <c:crosses val="autoZero"/>
        <c:auto val="1"/>
        <c:lblOffset val="100"/>
        <c:baseTimeUnit val="years"/>
      </c:dateAx>
      <c:valAx>
        <c:axId val="3389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5-41A4-9616-0A72CCE9C960}"/>
            </c:ext>
          </c:extLst>
        </c:ser>
        <c:dLbls>
          <c:showLegendKey val="0"/>
          <c:showVal val="0"/>
          <c:showCatName val="0"/>
          <c:showSerName val="0"/>
          <c:showPercent val="0"/>
          <c:showBubbleSize val="0"/>
        </c:dLbls>
        <c:gapWidth val="150"/>
        <c:axId val="338987312"/>
        <c:axId val="3389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5-41A4-9616-0A72CCE9C960}"/>
            </c:ext>
          </c:extLst>
        </c:ser>
        <c:dLbls>
          <c:showLegendKey val="0"/>
          <c:showVal val="0"/>
          <c:showCatName val="0"/>
          <c:showSerName val="0"/>
          <c:showPercent val="0"/>
          <c:showBubbleSize val="0"/>
        </c:dLbls>
        <c:marker val="1"/>
        <c:smooth val="0"/>
        <c:axId val="338987312"/>
        <c:axId val="338972080"/>
      </c:lineChart>
      <c:dateAx>
        <c:axId val="338987312"/>
        <c:scaling>
          <c:orientation val="minMax"/>
        </c:scaling>
        <c:delete val="1"/>
        <c:axPos val="b"/>
        <c:numFmt formatCode="ge" sourceLinked="1"/>
        <c:majorTickMark val="none"/>
        <c:minorTickMark val="none"/>
        <c:tickLblPos val="none"/>
        <c:crossAx val="338972080"/>
        <c:crosses val="autoZero"/>
        <c:auto val="1"/>
        <c:lblOffset val="100"/>
        <c:baseTimeUnit val="years"/>
      </c:dateAx>
      <c:valAx>
        <c:axId val="3389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2828.6</c:v>
                </c:pt>
                <c:pt idx="1">
                  <c:v>1155.5</c:v>
                </c:pt>
                <c:pt idx="2">
                  <c:v>1117.95</c:v>
                </c:pt>
                <c:pt idx="3">
                  <c:v>552.86</c:v>
                </c:pt>
                <c:pt idx="4">
                  <c:v>751.11</c:v>
                </c:pt>
              </c:numCache>
            </c:numRef>
          </c:val>
          <c:extLst>
            <c:ext xmlns:c16="http://schemas.microsoft.com/office/drawing/2014/chart" uri="{C3380CC4-5D6E-409C-BE32-E72D297353CC}">
              <c16:uniqueId val="{00000000-7CEA-4CD9-8477-6BEDBA276D57}"/>
            </c:ext>
          </c:extLst>
        </c:ser>
        <c:dLbls>
          <c:showLegendKey val="0"/>
          <c:showVal val="0"/>
          <c:showCatName val="0"/>
          <c:showSerName val="0"/>
          <c:showPercent val="0"/>
          <c:showBubbleSize val="0"/>
        </c:dLbls>
        <c:gapWidth val="150"/>
        <c:axId val="338974256"/>
        <c:axId val="33897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1118.56</c:v>
                </c:pt>
                <c:pt idx="3">
                  <c:v>1047.6500000000001</c:v>
                </c:pt>
                <c:pt idx="4">
                  <c:v>1124.26</c:v>
                </c:pt>
              </c:numCache>
            </c:numRef>
          </c:val>
          <c:smooth val="0"/>
          <c:extLst>
            <c:ext xmlns:c16="http://schemas.microsoft.com/office/drawing/2014/chart" uri="{C3380CC4-5D6E-409C-BE32-E72D297353CC}">
              <c16:uniqueId val="{00000001-7CEA-4CD9-8477-6BEDBA276D57}"/>
            </c:ext>
          </c:extLst>
        </c:ser>
        <c:dLbls>
          <c:showLegendKey val="0"/>
          <c:showVal val="0"/>
          <c:showCatName val="0"/>
          <c:showSerName val="0"/>
          <c:showPercent val="0"/>
          <c:showBubbleSize val="0"/>
        </c:dLbls>
        <c:marker val="1"/>
        <c:smooth val="0"/>
        <c:axId val="338974256"/>
        <c:axId val="338979152"/>
      </c:lineChart>
      <c:dateAx>
        <c:axId val="338974256"/>
        <c:scaling>
          <c:orientation val="minMax"/>
        </c:scaling>
        <c:delete val="1"/>
        <c:axPos val="b"/>
        <c:numFmt formatCode="ge" sourceLinked="1"/>
        <c:majorTickMark val="none"/>
        <c:minorTickMark val="none"/>
        <c:tickLblPos val="none"/>
        <c:crossAx val="338979152"/>
        <c:crosses val="autoZero"/>
        <c:auto val="1"/>
        <c:lblOffset val="100"/>
        <c:baseTimeUnit val="years"/>
      </c:dateAx>
      <c:valAx>
        <c:axId val="3389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39.869999999999997</c:v>
                </c:pt>
                <c:pt idx="1">
                  <c:v>68.55</c:v>
                </c:pt>
                <c:pt idx="2">
                  <c:v>73.92</c:v>
                </c:pt>
                <c:pt idx="3">
                  <c:v>80.02</c:v>
                </c:pt>
                <c:pt idx="4">
                  <c:v>70.739999999999995</c:v>
                </c:pt>
              </c:numCache>
            </c:numRef>
          </c:val>
          <c:extLst>
            <c:ext xmlns:c16="http://schemas.microsoft.com/office/drawing/2014/chart" uri="{C3380CC4-5D6E-409C-BE32-E72D297353CC}">
              <c16:uniqueId val="{00000000-F77C-49F2-B00B-73EF7870BC32}"/>
            </c:ext>
          </c:extLst>
        </c:ser>
        <c:dLbls>
          <c:showLegendKey val="0"/>
          <c:showVal val="0"/>
          <c:showCatName val="0"/>
          <c:showSerName val="0"/>
          <c:showPercent val="0"/>
          <c:showBubbleSize val="0"/>
        </c:dLbls>
        <c:gapWidth val="150"/>
        <c:axId val="338979696"/>
        <c:axId val="33898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72.33</c:v>
                </c:pt>
                <c:pt idx="3">
                  <c:v>74.040000000000006</c:v>
                </c:pt>
                <c:pt idx="4">
                  <c:v>80.58</c:v>
                </c:pt>
              </c:numCache>
            </c:numRef>
          </c:val>
          <c:smooth val="0"/>
          <c:extLst>
            <c:ext xmlns:c16="http://schemas.microsoft.com/office/drawing/2014/chart" uri="{C3380CC4-5D6E-409C-BE32-E72D297353CC}">
              <c16:uniqueId val="{00000001-F77C-49F2-B00B-73EF7870BC32}"/>
            </c:ext>
          </c:extLst>
        </c:ser>
        <c:dLbls>
          <c:showLegendKey val="0"/>
          <c:showVal val="0"/>
          <c:showCatName val="0"/>
          <c:showSerName val="0"/>
          <c:showPercent val="0"/>
          <c:showBubbleSize val="0"/>
        </c:dLbls>
        <c:marker val="1"/>
        <c:smooth val="0"/>
        <c:axId val="338979696"/>
        <c:axId val="338980240"/>
      </c:lineChart>
      <c:dateAx>
        <c:axId val="338979696"/>
        <c:scaling>
          <c:orientation val="minMax"/>
        </c:scaling>
        <c:delete val="1"/>
        <c:axPos val="b"/>
        <c:numFmt formatCode="ge" sourceLinked="1"/>
        <c:majorTickMark val="none"/>
        <c:minorTickMark val="none"/>
        <c:tickLblPos val="none"/>
        <c:crossAx val="338980240"/>
        <c:crosses val="autoZero"/>
        <c:auto val="1"/>
        <c:lblOffset val="100"/>
        <c:baseTimeUnit val="years"/>
      </c:dateAx>
      <c:valAx>
        <c:axId val="3389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421.71</c:v>
                </c:pt>
                <c:pt idx="1">
                  <c:v>252.87</c:v>
                </c:pt>
                <c:pt idx="2">
                  <c:v>235.45</c:v>
                </c:pt>
                <c:pt idx="3">
                  <c:v>218.14</c:v>
                </c:pt>
                <c:pt idx="4">
                  <c:v>246.6</c:v>
                </c:pt>
              </c:numCache>
            </c:numRef>
          </c:val>
          <c:extLst>
            <c:ext xmlns:c16="http://schemas.microsoft.com/office/drawing/2014/chart" uri="{C3380CC4-5D6E-409C-BE32-E72D297353CC}">
              <c16:uniqueId val="{00000000-C690-4CCC-9955-C526137AFF48}"/>
            </c:ext>
          </c:extLst>
        </c:ser>
        <c:dLbls>
          <c:showLegendKey val="0"/>
          <c:showVal val="0"/>
          <c:showCatName val="0"/>
          <c:showSerName val="0"/>
          <c:showPercent val="0"/>
          <c:showBubbleSize val="0"/>
        </c:dLbls>
        <c:gapWidth val="150"/>
        <c:axId val="338981328"/>
        <c:axId val="3389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215.28</c:v>
                </c:pt>
                <c:pt idx="3">
                  <c:v>235.61</c:v>
                </c:pt>
                <c:pt idx="4">
                  <c:v>216.21</c:v>
                </c:pt>
              </c:numCache>
            </c:numRef>
          </c:val>
          <c:smooth val="0"/>
          <c:extLst>
            <c:ext xmlns:c16="http://schemas.microsoft.com/office/drawing/2014/chart" uri="{C3380CC4-5D6E-409C-BE32-E72D297353CC}">
              <c16:uniqueId val="{00000001-C690-4CCC-9955-C526137AFF48}"/>
            </c:ext>
          </c:extLst>
        </c:ser>
        <c:dLbls>
          <c:showLegendKey val="0"/>
          <c:showVal val="0"/>
          <c:showCatName val="0"/>
          <c:showSerName val="0"/>
          <c:showPercent val="0"/>
          <c:showBubbleSize val="0"/>
        </c:dLbls>
        <c:marker val="1"/>
        <c:smooth val="0"/>
        <c:axId val="338981328"/>
        <c:axId val="338981872"/>
      </c:lineChart>
      <c:dateAx>
        <c:axId val="338981328"/>
        <c:scaling>
          <c:orientation val="minMax"/>
        </c:scaling>
        <c:delete val="1"/>
        <c:axPos val="b"/>
        <c:numFmt formatCode="ge" sourceLinked="1"/>
        <c:majorTickMark val="none"/>
        <c:minorTickMark val="none"/>
        <c:tickLblPos val="none"/>
        <c:crossAx val="338981872"/>
        <c:crosses val="autoZero"/>
        <c:auto val="1"/>
        <c:lblOffset val="100"/>
        <c:baseTimeUnit val="years"/>
      </c:dateAx>
      <c:valAx>
        <c:axId val="33898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登米市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81094</v>
      </c>
      <c r="AM8" s="49"/>
      <c r="AN8" s="49"/>
      <c r="AO8" s="49"/>
      <c r="AP8" s="49"/>
      <c r="AQ8" s="49"/>
      <c r="AR8" s="49"/>
      <c r="AS8" s="49"/>
      <c r="AT8" s="44">
        <f>データ!T6</f>
        <v>536.12</v>
      </c>
      <c r="AU8" s="44"/>
      <c r="AV8" s="44"/>
      <c r="AW8" s="44"/>
      <c r="AX8" s="44"/>
      <c r="AY8" s="44"/>
      <c r="AZ8" s="44"/>
      <c r="BA8" s="44"/>
      <c r="BB8" s="44">
        <f>データ!U6</f>
        <v>151.26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22.82</v>
      </c>
      <c r="Q10" s="44"/>
      <c r="R10" s="44"/>
      <c r="S10" s="44"/>
      <c r="T10" s="44"/>
      <c r="U10" s="44"/>
      <c r="V10" s="44"/>
      <c r="W10" s="44">
        <f>データ!Q6</f>
        <v>69.760000000000005</v>
      </c>
      <c r="X10" s="44"/>
      <c r="Y10" s="44"/>
      <c r="Z10" s="44"/>
      <c r="AA10" s="44"/>
      <c r="AB10" s="44"/>
      <c r="AC10" s="44"/>
      <c r="AD10" s="49">
        <f>データ!R6</f>
        <v>3083</v>
      </c>
      <c r="AE10" s="49"/>
      <c r="AF10" s="49"/>
      <c r="AG10" s="49"/>
      <c r="AH10" s="49"/>
      <c r="AI10" s="49"/>
      <c r="AJ10" s="49"/>
      <c r="AK10" s="2"/>
      <c r="AL10" s="49">
        <f>データ!V6</f>
        <v>18362</v>
      </c>
      <c r="AM10" s="49"/>
      <c r="AN10" s="49"/>
      <c r="AO10" s="49"/>
      <c r="AP10" s="49"/>
      <c r="AQ10" s="49"/>
      <c r="AR10" s="49"/>
      <c r="AS10" s="49"/>
      <c r="AT10" s="44">
        <f>データ!W6</f>
        <v>7.46</v>
      </c>
      <c r="AU10" s="44"/>
      <c r="AV10" s="44"/>
      <c r="AW10" s="44"/>
      <c r="AX10" s="44"/>
      <c r="AY10" s="44"/>
      <c r="AZ10" s="44"/>
      <c r="BA10" s="44"/>
      <c r="BB10" s="44">
        <f>データ!X6</f>
        <v>2461.39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QDNaROt0EN3KY4nfCTXD+yRHEMxsHBrrj6L01wLC0GsTV0NCOmOO7MBZbw7NXrC5Hg4TUIFwWM3qfNyn2fz7w==" saltValue="ISPpHPrhZZk2ySI1Wtjp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42129</v>
      </c>
      <c r="D6" s="32">
        <f t="shared" si="3"/>
        <v>47</v>
      </c>
      <c r="E6" s="32">
        <f t="shared" si="3"/>
        <v>17</v>
      </c>
      <c r="F6" s="32">
        <f t="shared" si="3"/>
        <v>1</v>
      </c>
      <c r="G6" s="32">
        <f t="shared" si="3"/>
        <v>0</v>
      </c>
      <c r="H6" s="32" t="str">
        <f t="shared" si="3"/>
        <v>宮城県　登米市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22.82</v>
      </c>
      <c r="Q6" s="33">
        <f t="shared" si="3"/>
        <v>69.760000000000005</v>
      </c>
      <c r="R6" s="33">
        <f t="shared" si="3"/>
        <v>3083</v>
      </c>
      <c r="S6" s="33">
        <f t="shared" si="3"/>
        <v>81094</v>
      </c>
      <c r="T6" s="33">
        <f t="shared" si="3"/>
        <v>536.12</v>
      </c>
      <c r="U6" s="33">
        <f t="shared" si="3"/>
        <v>151.26</v>
      </c>
      <c r="V6" s="33">
        <f t="shared" si="3"/>
        <v>18362</v>
      </c>
      <c r="W6" s="33">
        <f t="shared" si="3"/>
        <v>7.46</v>
      </c>
      <c r="X6" s="33">
        <f t="shared" si="3"/>
        <v>2461.39</v>
      </c>
      <c r="Y6" s="34">
        <f>IF(Y7="",NA(),Y7)</f>
        <v>62.97</v>
      </c>
      <c r="Z6" s="34">
        <f t="shared" ref="Z6:AH6" si="4">IF(Z7="",NA(),Z7)</f>
        <v>74.56</v>
      </c>
      <c r="AA6" s="34">
        <f t="shared" si="4"/>
        <v>77.97</v>
      </c>
      <c r="AB6" s="34">
        <f t="shared" si="4"/>
        <v>71.19</v>
      </c>
      <c r="AC6" s="34">
        <f t="shared" si="4"/>
        <v>61.35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2828.6</v>
      </c>
      <c r="BG6" s="34">
        <f t="shared" ref="BG6:BO6" si="7">IF(BG7="",NA(),BG7)</f>
        <v>1155.5</v>
      </c>
      <c r="BH6" s="34">
        <f t="shared" si="7"/>
        <v>1117.95</v>
      </c>
      <c r="BI6" s="34">
        <f t="shared" si="7"/>
        <v>552.86</v>
      </c>
      <c r="BJ6" s="34">
        <f t="shared" si="7"/>
        <v>751.11</v>
      </c>
      <c r="BK6" s="34">
        <f t="shared" si="7"/>
        <v>1306.92</v>
      </c>
      <c r="BL6" s="34">
        <f t="shared" si="7"/>
        <v>1203.71</v>
      </c>
      <c r="BM6" s="34">
        <f t="shared" si="7"/>
        <v>1118.56</v>
      </c>
      <c r="BN6" s="34">
        <f t="shared" si="7"/>
        <v>1047.6500000000001</v>
      </c>
      <c r="BO6" s="34">
        <f t="shared" si="7"/>
        <v>1124.26</v>
      </c>
      <c r="BP6" s="33" t="str">
        <f>IF(BP7="","",IF(BP7="-","【-】","【"&amp;SUBSTITUTE(TEXT(BP7,"#,##0.00"),"-","△")&amp;"】"))</f>
        <v>【707.33】</v>
      </c>
      <c r="BQ6" s="34">
        <f>IF(BQ7="",NA(),BQ7)</f>
        <v>39.869999999999997</v>
      </c>
      <c r="BR6" s="34">
        <f t="shared" ref="BR6:BZ6" si="8">IF(BR7="",NA(),BR7)</f>
        <v>68.55</v>
      </c>
      <c r="BS6" s="34">
        <f t="shared" si="8"/>
        <v>73.92</v>
      </c>
      <c r="BT6" s="34">
        <f t="shared" si="8"/>
        <v>80.02</v>
      </c>
      <c r="BU6" s="34">
        <f t="shared" si="8"/>
        <v>70.739999999999995</v>
      </c>
      <c r="BV6" s="34">
        <f t="shared" si="8"/>
        <v>68.510000000000005</v>
      </c>
      <c r="BW6" s="34">
        <f t="shared" si="8"/>
        <v>69.739999999999995</v>
      </c>
      <c r="BX6" s="34">
        <f t="shared" si="8"/>
        <v>72.33</v>
      </c>
      <c r="BY6" s="34">
        <f t="shared" si="8"/>
        <v>74.040000000000006</v>
      </c>
      <c r="BZ6" s="34">
        <f t="shared" si="8"/>
        <v>80.58</v>
      </c>
      <c r="CA6" s="33" t="str">
        <f>IF(CA7="","",IF(CA7="-","【-】","【"&amp;SUBSTITUTE(TEXT(CA7,"#,##0.00"),"-","△")&amp;"】"))</f>
        <v>【101.26】</v>
      </c>
      <c r="CB6" s="34">
        <f>IF(CB7="",NA(),CB7)</f>
        <v>421.71</v>
      </c>
      <c r="CC6" s="34">
        <f t="shared" ref="CC6:CK6" si="9">IF(CC7="",NA(),CC7)</f>
        <v>252.87</v>
      </c>
      <c r="CD6" s="34">
        <f t="shared" si="9"/>
        <v>235.45</v>
      </c>
      <c r="CE6" s="34">
        <f t="shared" si="9"/>
        <v>218.14</v>
      </c>
      <c r="CF6" s="34">
        <f t="shared" si="9"/>
        <v>246.6</v>
      </c>
      <c r="CG6" s="34">
        <f t="shared" si="9"/>
        <v>247.43</v>
      </c>
      <c r="CH6" s="34">
        <f t="shared" si="9"/>
        <v>248.89</v>
      </c>
      <c r="CI6" s="34">
        <f t="shared" si="9"/>
        <v>215.28</v>
      </c>
      <c r="CJ6" s="34">
        <f t="shared" si="9"/>
        <v>235.61</v>
      </c>
      <c r="CK6" s="34">
        <f t="shared" si="9"/>
        <v>216.21</v>
      </c>
      <c r="CL6" s="33" t="str">
        <f>IF(CL7="","",IF(CL7="-","【-】","【"&amp;SUBSTITUTE(TEXT(CL7,"#,##0.00"),"-","△")&amp;"】"))</f>
        <v>【136.39】</v>
      </c>
      <c r="CM6" s="34">
        <f>IF(CM7="",NA(),CM7)</f>
        <v>45.41</v>
      </c>
      <c r="CN6" s="34">
        <f t="shared" ref="CN6:CV6" si="10">IF(CN7="",NA(),CN7)</f>
        <v>45.82</v>
      </c>
      <c r="CO6" s="34">
        <f t="shared" si="10"/>
        <v>47.44</v>
      </c>
      <c r="CP6" s="34">
        <f t="shared" si="10"/>
        <v>48.61</v>
      </c>
      <c r="CQ6" s="34">
        <f t="shared" si="10"/>
        <v>49.38</v>
      </c>
      <c r="CR6" s="34">
        <f t="shared" si="10"/>
        <v>50.32</v>
      </c>
      <c r="CS6" s="34">
        <f t="shared" si="10"/>
        <v>49.89</v>
      </c>
      <c r="CT6" s="34">
        <f t="shared" si="10"/>
        <v>54.67</v>
      </c>
      <c r="CU6" s="34">
        <f t="shared" si="10"/>
        <v>49.25</v>
      </c>
      <c r="CV6" s="34">
        <f t="shared" si="10"/>
        <v>50.24</v>
      </c>
      <c r="CW6" s="33" t="str">
        <f>IF(CW7="","",IF(CW7="-","【-】","【"&amp;SUBSTITUTE(TEXT(CW7,"#,##0.00"),"-","△")&amp;"】"))</f>
        <v>【60.13】</v>
      </c>
      <c r="CX6" s="34">
        <f>IF(CX7="",NA(),CX7)</f>
        <v>76.819999999999993</v>
      </c>
      <c r="CY6" s="34">
        <f t="shared" ref="CY6:DG6" si="11">IF(CY7="",NA(),CY7)</f>
        <v>76.25</v>
      </c>
      <c r="CZ6" s="34">
        <f t="shared" si="11"/>
        <v>74.58</v>
      </c>
      <c r="DA6" s="34">
        <f t="shared" si="11"/>
        <v>76.180000000000007</v>
      </c>
      <c r="DB6" s="34">
        <f t="shared" si="11"/>
        <v>76.959999999999994</v>
      </c>
      <c r="DC6" s="34">
        <f t="shared" si="11"/>
        <v>84.57</v>
      </c>
      <c r="DD6" s="34">
        <f t="shared" si="11"/>
        <v>84.73</v>
      </c>
      <c r="DE6" s="34">
        <f t="shared" si="11"/>
        <v>83.8</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0.11</v>
      </c>
      <c r="EM6" s="34">
        <f t="shared" si="14"/>
        <v>0.1</v>
      </c>
      <c r="EN6" s="34">
        <f t="shared" si="14"/>
        <v>0.13</v>
      </c>
      <c r="EO6" s="33" t="str">
        <f>IF(EO7="","",IF(EO7="-","【-】","【"&amp;SUBSTITUTE(TEXT(EO7,"#,##0.00"),"-","△")&amp;"】"))</f>
        <v>【0.23】</v>
      </c>
    </row>
    <row r="7" spans="1:145" s="35" customFormat="1">
      <c r="A7" s="27"/>
      <c r="B7" s="36">
        <v>2017</v>
      </c>
      <c r="C7" s="36">
        <v>42129</v>
      </c>
      <c r="D7" s="36">
        <v>47</v>
      </c>
      <c r="E7" s="36">
        <v>17</v>
      </c>
      <c r="F7" s="36">
        <v>1</v>
      </c>
      <c r="G7" s="36">
        <v>0</v>
      </c>
      <c r="H7" s="36" t="s">
        <v>110</v>
      </c>
      <c r="I7" s="36" t="s">
        <v>111</v>
      </c>
      <c r="J7" s="36" t="s">
        <v>112</v>
      </c>
      <c r="K7" s="36" t="s">
        <v>113</v>
      </c>
      <c r="L7" s="36" t="s">
        <v>114</v>
      </c>
      <c r="M7" s="36" t="s">
        <v>115</v>
      </c>
      <c r="N7" s="37" t="s">
        <v>116</v>
      </c>
      <c r="O7" s="37" t="s">
        <v>117</v>
      </c>
      <c r="P7" s="37">
        <v>22.82</v>
      </c>
      <c r="Q7" s="37">
        <v>69.760000000000005</v>
      </c>
      <c r="R7" s="37">
        <v>3083</v>
      </c>
      <c r="S7" s="37">
        <v>81094</v>
      </c>
      <c r="T7" s="37">
        <v>536.12</v>
      </c>
      <c r="U7" s="37">
        <v>151.26</v>
      </c>
      <c r="V7" s="37">
        <v>18362</v>
      </c>
      <c r="W7" s="37">
        <v>7.46</v>
      </c>
      <c r="X7" s="37">
        <v>2461.39</v>
      </c>
      <c r="Y7" s="37">
        <v>62.97</v>
      </c>
      <c r="Z7" s="37">
        <v>74.56</v>
      </c>
      <c r="AA7" s="37">
        <v>77.97</v>
      </c>
      <c r="AB7" s="37">
        <v>71.19</v>
      </c>
      <c r="AC7" s="37">
        <v>61.35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2828.6</v>
      </c>
      <c r="BG7" s="37">
        <v>1155.5</v>
      </c>
      <c r="BH7" s="37">
        <v>1117.95</v>
      </c>
      <c r="BI7" s="37">
        <v>552.86</v>
      </c>
      <c r="BJ7" s="37">
        <v>751.11</v>
      </c>
      <c r="BK7" s="37">
        <v>1306.92</v>
      </c>
      <c r="BL7" s="37">
        <v>1203.71</v>
      </c>
      <c r="BM7" s="37">
        <v>1118.56</v>
      </c>
      <c r="BN7" s="37">
        <v>1047.6500000000001</v>
      </c>
      <c r="BO7" s="37">
        <v>1124.26</v>
      </c>
      <c r="BP7" s="37">
        <v>707.33</v>
      </c>
      <c r="BQ7" s="37">
        <v>39.869999999999997</v>
      </c>
      <c r="BR7" s="37">
        <v>68.55</v>
      </c>
      <c r="BS7" s="37">
        <v>73.92</v>
      </c>
      <c r="BT7" s="37">
        <v>80.02</v>
      </c>
      <c r="BU7" s="37">
        <v>70.739999999999995</v>
      </c>
      <c r="BV7" s="37">
        <v>68.510000000000005</v>
      </c>
      <c r="BW7" s="37">
        <v>69.739999999999995</v>
      </c>
      <c r="BX7" s="37">
        <v>72.33</v>
      </c>
      <c r="BY7" s="37">
        <v>74.040000000000006</v>
      </c>
      <c r="BZ7" s="37">
        <v>80.58</v>
      </c>
      <c r="CA7" s="37">
        <v>101.26</v>
      </c>
      <c r="CB7" s="37">
        <v>421.71</v>
      </c>
      <c r="CC7" s="37">
        <v>252.87</v>
      </c>
      <c r="CD7" s="37">
        <v>235.45</v>
      </c>
      <c r="CE7" s="37">
        <v>218.14</v>
      </c>
      <c r="CF7" s="37">
        <v>246.6</v>
      </c>
      <c r="CG7" s="37">
        <v>247.43</v>
      </c>
      <c r="CH7" s="37">
        <v>248.89</v>
      </c>
      <c r="CI7" s="37">
        <v>215.28</v>
      </c>
      <c r="CJ7" s="37">
        <v>235.61</v>
      </c>
      <c r="CK7" s="37">
        <v>216.21</v>
      </c>
      <c r="CL7" s="37">
        <v>136.38999999999999</v>
      </c>
      <c r="CM7" s="37">
        <v>45.41</v>
      </c>
      <c r="CN7" s="37">
        <v>45.82</v>
      </c>
      <c r="CO7" s="37">
        <v>47.44</v>
      </c>
      <c r="CP7" s="37">
        <v>48.61</v>
      </c>
      <c r="CQ7" s="37">
        <v>49.38</v>
      </c>
      <c r="CR7" s="37">
        <v>50.32</v>
      </c>
      <c r="CS7" s="37">
        <v>49.89</v>
      </c>
      <c r="CT7" s="37">
        <v>54.67</v>
      </c>
      <c r="CU7" s="37">
        <v>49.25</v>
      </c>
      <c r="CV7" s="37">
        <v>50.24</v>
      </c>
      <c r="CW7" s="37">
        <v>60.13</v>
      </c>
      <c r="CX7" s="37">
        <v>76.819999999999993</v>
      </c>
      <c r="CY7" s="37">
        <v>76.25</v>
      </c>
      <c r="CZ7" s="37">
        <v>74.58</v>
      </c>
      <c r="DA7" s="37">
        <v>76.180000000000007</v>
      </c>
      <c r="DB7" s="37">
        <v>76.959999999999994</v>
      </c>
      <c r="DC7" s="37">
        <v>84.57</v>
      </c>
      <c r="DD7" s="37">
        <v>84.73</v>
      </c>
      <c r="DE7" s="37">
        <v>83.8</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0.11</v>
      </c>
      <c r="EM7" s="37">
        <v>0.1</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2019-01-29T23:49:12Z</cp:lastPrinted>
  <dcterms:created xsi:type="dcterms:W3CDTF">2018-12-03T08:59:23Z</dcterms:created>
  <dcterms:modified xsi:type="dcterms:W3CDTF">2019-02-26T12:34:10Z</dcterms:modified>
  <cp:category/>
</cp:coreProperties>
</file>