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nfilesv\10405000下水道課\200-150 経営比較分析関係\R1公営企業に係る「経営比較分析表」の分析調査（2.1.29）\3 経営比較分析表（HP掲載用）\"/>
    </mc:Choice>
  </mc:AlternateContent>
  <workbookProtection workbookAlgorithmName="SHA-512" workbookHashValue="TbCCg0Pey5/ai1+hIZzzZa6H4QQSIqVaF4xcSwZCyaJ3k421+IgjlVCm5ZzTiy6je0Xm+HIv6RRe/PygaXSd4A==" workbookSaltValue="X6G2pv1dmzQCVlK6PnfI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<sst xmlns="http://schemas.openxmlformats.org/spreadsheetml/2006/main" count="228" uniqueCount="114">
  <si>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</si>
  <si>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</si>
  <si>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</si>
  <si>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</si>
  <si>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</si>
  <si>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</si>
  <si>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</si>
  <si>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</si>
  <si>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</si>
  <si>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</si>
  <si>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</si>
  <si>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</si>
  <si>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</si>
  <si>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</si>
  <si>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</si>
  <si>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</si>
  <si>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</si>
  <si>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</si>
  <si>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</si>
  <si>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</si>
  <si>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</si>
  <si>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</si>
  <si>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</si>
  <si>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</si>
  <si>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</si>
  <si>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</si>
  <si>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</si>
  <si>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</si>
  <si>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</si>
  <si>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</si>
  <si>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</si>
  <si>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</si>
  <si>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</si>
  <si>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</si>
  <si>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</si>
  <si>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</si>
  <si>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</si>
  <si>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</si>
  <si>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</si>
  <si>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</si>
  <si>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</si>
  <si>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</si>
  <si>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</si>
  <si>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</si>
  <si>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</si>
  <si>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</si>
  <si>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</si>
  <si>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</si>
  <si>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</si>
  <si>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</si>
  <si>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</si>
  <si>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</si>
  <si>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</si>
  <si>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</si>
  <si>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</si>
  <si>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</si>
  <si>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</si>
  <si>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</si>
  <si>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</si>
  <si>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</si>
  <si>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</si>
  <si>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</si>
  <si>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</si>
  <si>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</si>
  <si>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</si>
  <si>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</si>
  <si>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</si>
  <si>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</si>
  <si>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</si>
  <si>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</si>
  <si>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</si>
  <si>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</si>
  <si>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</si>
  <si>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</si>
  <si>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</si>
  <si>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</si>
  <si>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</si>
  <si>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</si>
  <si>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</si>
  <si>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</si>
  <si>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</si>
  <si>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</si>
  <si>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</si>
  <si>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</si>
  <si>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</si>
  <si>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</si>
  <si>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</si>
  <si>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</si>
  <si>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</si>
  <si>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</si>
  <si>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</si>
  <si>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</si>
  <si>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</si>
  <si>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</si>
  <si>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</si>
  <si>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</si>
  <si>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</si>
  <si>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</si>
  <si>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</si>
  <si>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</si>
  <si>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</si>
  <si>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</si>
  <si>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</si>
  <si>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</si>
  <si>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</si>
  <si>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</si>
  <si>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</si>
  <si>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</si>
  <si>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</si>
  <si>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</si>
  <si>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</si>
  <si>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前年度と比べ1.04ポイント下回っている。地方債償還金が増加したこと等による経費の増が要因となっている。
④企業債残高対事業規模比率
　前年度と比べ比率が下回っており、地方債に係る一般会計負担分が増加したことが主な要因となっている。
⑤経費回収率　⑥汚水処理原価
　回収率は前年度に比べ3.11ポイント上回り、汚水処理原価は前年度を24.30円下回っている。維持管理費の割合が減少しているが、汚水処理費用を使用料で賄えていない状況となっている。
⑦施設利用率
　利用率が前年度から0.16ポイント下回っている。利用世帯が増加する一方で、人口減少や節水器具の普及等により１世帯当りの上水道使用水量が減少傾向にあることが主な要因と考えられる。
⑧水洗化率
　前年度から0.68ポイント上回っているが、未だ類似団体の平均を下回っている状況にある。更に接続促進が必要であると考える。
　総合的な分析において、前年度と比較して改善されてはいるものの、汚水処理原価以外は類似団体の平均を下回っていることと、平成29年度に農業集落排水事業が整備完了したこと等から、今後も引き続き、処理区の接続促進による水洗化率向上や施設管理費の削減に努める必要があると考える。</t>
    <rPh sb="1" eb="4">
      <t>シュウエキテキ</t>
    </rPh>
    <rPh sb="4" eb="6">
      <t>シュウシ</t>
    </rPh>
    <rPh sb="6" eb="8">
      <t>ヒリツ</t>
    </rPh>
    <rPh sb="64" eb="66">
      <t>キギョウ</t>
    </rPh>
    <rPh sb="66" eb="67">
      <t>サイ</t>
    </rPh>
    <rPh sb="67" eb="69">
      <t>ザンダカ</t>
    </rPh>
    <rPh sb="69" eb="70">
      <t>タイ</t>
    </rPh>
    <rPh sb="70" eb="72">
      <t>ジギョウ</t>
    </rPh>
    <rPh sb="72" eb="74">
      <t>キボ</t>
    </rPh>
    <rPh sb="74" eb="76">
      <t>ヒリツ</t>
    </rPh>
    <rPh sb="128" eb="130">
      <t>ケイヒ</t>
    </rPh>
    <rPh sb="130" eb="132">
      <t>カイシュウ</t>
    </rPh>
    <rPh sb="132" eb="133">
      <t>リツ</t>
    </rPh>
    <rPh sb="135" eb="137">
      <t>オスイ</t>
    </rPh>
    <rPh sb="137" eb="139">
      <t>ショリ</t>
    </rPh>
    <rPh sb="139" eb="141">
      <t>ゲンカ</t>
    </rPh>
    <rPh sb="234" eb="236">
      <t>シセツ</t>
    </rPh>
    <rPh sb="236" eb="239">
      <t>リヨウリツ</t>
    </rPh>
    <rPh sb="331" eb="333">
      <t>スイセン</t>
    </rPh>
    <rPh sb="333" eb="334">
      <t>カ</t>
    </rPh>
    <rPh sb="334" eb="335">
      <t>リツ</t>
    </rPh>
    <phoneticPr fontId="7"/>
  </si>
  <si>
    <t>　現在まで管渠の更新は実施していないものの、管渠敷設から40年を経過する処理区もある状況から、今後はストックマネジメントの手法を取り入れ、施設の点検・調査計画及び改修・修繕計画を明確化し、持続的な下水道サービスの提供や更新費用の平準化に取り組む必要があると考える。</t>
    <phoneticPr fontId="4"/>
  </si>
  <si>
    <t>　本市の農業集落排水事業整備は、昭和49年度の事業採択から平成29年度の整備完了までに、26地区24処理場を整備した。
　管理面では、令和２年度からの地方公営企業法の適用に向けて移行作業を進めるとともに、ストックマネジメントの手法を取り入れ、施設の機能強化対策を進めることや、近接する公共下水道施設への接続についても検討す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</si>
</sst>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F4-43A8-B4EC-516B8E09DCF7}"/>
            </c:ext>
          </c:extLst>
        </c:ser>
        <c:dLbls>
          <c:showLegendKey val="0"/>
          <c:showVal val="0"/>
          <c:showCatName val="0"/>
          <c:showSerName val="0"/>
          <c:showPercent val="0"/>
          <c:showBubbleSize val="0"/>
        </c:dLbls>
        <c:gapWidth val="150"/>
        <c:axId val="-1884219968"/>
        <c:axId val="-18842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xmlns:c16r2="http://schemas.microsoft.com/office/drawing/2015/06/chart">
            <c:ext xmlns:c16="http://schemas.microsoft.com/office/drawing/2014/chart" uri="{C3380CC4-5D6E-409C-BE32-E72D297353CC}">
              <c16:uniqueId val="{00000001-F9F4-43A8-B4EC-516B8E09DCF7}"/>
            </c:ext>
          </c:extLst>
        </c:ser>
        <c:dLbls>
          <c:showLegendKey val="0"/>
          <c:showVal val="0"/>
          <c:showCatName val="0"/>
          <c:showSerName val="0"/>
          <c:showPercent val="0"/>
          <c:showBubbleSize val="0"/>
        </c:dLbls>
        <c:marker val="1"/>
        <c:smooth val="0"/>
        <c:axId val="-1884219968"/>
        <c:axId val="-1884218336"/>
      </c:lineChart>
      <c:dateAx>
        <c:axId val="-1884219968"/>
        <c:scaling>
          <c:orientation val="minMax"/>
        </c:scaling>
        <c:delete val="1"/>
        <c:axPos val="b"/>
        <c:numFmt formatCode="ge" sourceLinked="1"/>
        <c:majorTickMark val="none"/>
        <c:minorTickMark val="none"/>
        <c:tickLblPos val="none"/>
        <c:crossAx val="-1884218336"/>
        <c:crosses val="autoZero"/>
        <c:auto val="1"/>
        <c:lblOffset val="100"/>
        <c:baseTimeUnit val="years"/>
      </c:dateAx>
      <c:valAx>
        <c:axId val="-18842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40.99</c:v>
                </c:pt>
                <c:pt idx="1">
                  <c:v>42.04</c:v>
                </c:pt>
                <c:pt idx="2">
                  <c:v>41.26</c:v>
                </c:pt>
                <c:pt idx="3">
                  <c:v>42</c:v>
                </c:pt>
                <c:pt idx="4">
                  <c:v>41.84</c:v>
                </c:pt>
              </c:numCache>
            </c:numRef>
          </c:val>
          <c:extLst xmlns:c16r2="http://schemas.microsoft.com/office/drawing/2015/06/chart">
            <c:ext xmlns:c16="http://schemas.microsoft.com/office/drawing/2014/chart" uri="{C3380CC4-5D6E-409C-BE32-E72D297353CC}">
              <c16:uniqueId val="{00000000-D12C-4998-B1E0-77D8A9977BE9}"/>
            </c:ext>
          </c:extLst>
        </c:ser>
        <c:dLbls>
          <c:showLegendKey val="0"/>
          <c:showVal val="0"/>
          <c:showCatName val="0"/>
          <c:showSerName val="0"/>
          <c:showPercent val="0"/>
          <c:showBubbleSize val="0"/>
        </c:dLbls>
        <c:gapWidth val="150"/>
        <c:axId val="-1877575776"/>
        <c:axId val="-18775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xmlns:c16r2="http://schemas.microsoft.com/office/drawing/2015/06/chart">
            <c:ext xmlns:c16="http://schemas.microsoft.com/office/drawing/2014/chart" uri="{C3380CC4-5D6E-409C-BE32-E72D297353CC}">
              <c16:uniqueId val="{00000001-D12C-4998-B1E0-77D8A9977BE9}"/>
            </c:ext>
          </c:extLst>
        </c:ser>
        <c:dLbls>
          <c:showLegendKey val="0"/>
          <c:showVal val="0"/>
          <c:showCatName val="0"/>
          <c:showSerName val="0"/>
          <c:showPercent val="0"/>
          <c:showBubbleSize val="0"/>
        </c:dLbls>
        <c:marker val="1"/>
        <c:smooth val="0"/>
        <c:axId val="-1877575776"/>
        <c:axId val="-1877573600"/>
      </c:lineChart>
      <c:dateAx>
        <c:axId val="-1877575776"/>
        <c:scaling>
          <c:orientation val="minMax"/>
        </c:scaling>
        <c:delete val="1"/>
        <c:axPos val="b"/>
        <c:numFmt formatCode="ge" sourceLinked="1"/>
        <c:majorTickMark val="none"/>
        <c:minorTickMark val="none"/>
        <c:tickLblPos val="none"/>
        <c:crossAx val="-1877573600"/>
        <c:crosses val="autoZero"/>
        <c:auto val="1"/>
        <c:lblOffset val="100"/>
        <c:baseTimeUnit val="years"/>
      </c:dateAx>
      <c:valAx>
        <c:axId val="-18775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5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75.38</c:v>
                </c:pt>
                <c:pt idx="1">
                  <c:v>77.260000000000005</c:v>
                </c:pt>
                <c:pt idx="2">
                  <c:v>77.52</c:v>
                </c:pt>
                <c:pt idx="3">
                  <c:v>78.42</c:v>
                </c:pt>
                <c:pt idx="4">
                  <c:v>79.099999999999994</c:v>
                </c:pt>
              </c:numCache>
            </c:numRef>
          </c:val>
          <c:extLst xmlns:c16r2="http://schemas.microsoft.com/office/drawing/2015/06/chart">
            <c:ext xmlns:c16="http://schemas.microsoft.com/office/drawing/2014/chart" uri="{C3380CC4-5D6E-409C-BE32-E72D297353CC}">
              <c16:uniqueId val="{00000000-8DBA-48D6-8354-48D78058380B}"/>
            </c:ext>
          </c:extLst>
        </c:ser>
        <c:dLbls>
          <c:showLegendKey val="0"/>
          <c:showVal val="0"/>
          <c:showCatName val="0"/>
          <c:showSerName val="0"/>
          <c:showPercent val="0"/>
          <c:showBubbleSize val="0"/>
        </c:dLbls>
        <c:gapWidth val="150"/>
        <c:axId val="-1877571424"/>
        <c:axId val="-18775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xmlns:c16r2="http://schemas.microsoft.com/office/drawing/2015/06/chart">
            <c:ext xmlns:c16="http://schemas.microsoft.com/office/drawing/2014/chart" uri="{C3380CC4-5D6E-409C-BE32-E72D297353CC}">
              <c16:uniqueId val="{00000001-8DBA-48D6-8354-48D78058380B}"/>
            </c:ext>
          </c:extLst>
        </c:ser>
        <c:dLbls>
          <c:showLegendKey val="0"/>
          <c:showVal val="0"/>
          <c:showCatName val="0"/>
          <c:showSerName val="0"/>
          <c:showPercent val="0"/>
          <c:showBubbleSize val="0"/>
        </c:dLbls>
        <c:marker val="1"/>
        <c:smooth val="0"/>
        <c:axId val="-1877571424"/>
        <c:axId val="-1877575232"/>
      </c:lineChart>
      <c:dateAx>
        <c:axId val="-1877571424"/>
        <c:scaling>
          <c:orientation val="minMax"/>
        </c:scaling>
        <c:delete val="1"/>
        <c:axPos val="b"/>
        <c:numFmt formatCode="ge" sourceLinked="1"/>
        <c:majorTickMark val="none"/>
        <c:minorTickMark val="none"/>
        <c:tickLblPos val="none"/>
        <c:crossAx val="-1877575232"/>
        <c:crosses val="autoZero"/>
        <c:auto val="1"/>
        <c:lblOffset val="100"/>
        <c:baseTimeUnit val="years"/>
      </c:dateAx>
      <c:valAx>
        <c:axId val="-1877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5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81.63</c:v>
                </c:pt>
                <c:pt idx="1">
                  <c:v>87.52</c:v>
                </c:pt>
                <c:pt idx="2">
                  <c:v>78.11</c:v>
                </c:pt>
                <c:pt idx="3">
                  <c:v>73.819999999999993</c:v>
                </c:pt>
                <c:pt idx="4">
                  <c:v>72.78</c:v>
                </c:pt>
              </c:numCache>
            </c:numRef>
          </c:val>
          <c:extLst xmlns:c16r2="http://schemas.microsoft.com/office/drawing/2015/06/chart">
            <c:ext xmlns:c16="http://schemas.microsoft.com/office/drawing/2014/chart" uri="{C3380CC4-5D6E-409C-BE32-E72D297353CC}">
              <c16:uniqueId val="{00000000-D675-4F7A-B2B6-03CE8E243124}"/>
            </c:ext>
          </c:extLst>
        </c:ser>
        <c:dLbls>
          <c:showLegendKey val="0"/>
          <c:showVal val="0"/>
          <c:showCatName val="0"/>
          <c:showSerName val="0"/>
          <c:showPercent val="0"/>
          <c:showBubbleSize val="0"/>
        </c:dLbls>
        <c:gapWidth val="150"/>
        <c:axId val="-1884215072"/>
        <c:axId val="-18842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75-4F7A-B2B6-03CE8E243124}"/>
            </c:ext>
          </c:extLst>
        </c:ser>
        <c:dLbls>
          <c:showLegendKey val="0"/>
          <c:showVal val="0"/>
          <c:showCatName val="0"/>
          <c:showSerName val="0"/>
          <c:showPercent val="0"/>
          <c:showBubbleSize val="0"/>
        </c:dLbls>
        <c:marker val="1"/>
        <c:smooth val="0"/>
        <c:axId val="-1884215072"/>
        <c:axId val="-1884213984"/>
      </c:lineChart>
      <c:dateAx>
        <c:axId val="-1884215072"/>
        <c:scaling>
          <c:orientation val="minMax"/>
        </c:scaling>
        <c:delete val="1"/>
        <c:axPos val="b"/>
        <c:numFmt formatCode="ge" sourceLinked="1"/>
        <c:majorTickMark val="none"/>
        <c:minorTickMark val="none"/>
        <c:tickLblPos val="none"/>
        <c:crossAx val="-1884213984"/>
        <c:crosses val="autoZero"/>
        <c:auto val="1"/>
        <c:lblOffset val="100"/>
        <c:baseTimeUnit val="years"/>
      </c:dateAx>
      <c:valAx>
        <c:axId val="-18842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1E-4454-9CDE-793BAC61D4FE}"/>
            </c:ext>
          </c:extLst>
        </c:ser>
        <c:dLbls>
          <c:showLegendKey val="0"/>
          <c:showVal val="0"/>
          <c:showCatName val="0"/>
          <c:showSerName val="0"/>
          <c:showPercent val="0"/>
          <c:showBubbleSize val="0"/>
        </c:dLbls>
        <c:gapWidth val="150"/>
        <c:axId val="-1884215616"/>
        <c:axId val="-18842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1E-4454-9CDE-793BAC61D4FE}"/>
            </c:ext>
          </c:extLst>
        </c:ser>
        <c:dLbls>
          <c:showLegendKey val="0"/>
          <c:showVal val="0"/>
          <c:showCatName val="0"/>
          <c:showSerName val="0"/>
          <c:showPercent val="0"/>
          <c:showBubbleSize val="0"/>
        </c:dLbls>
        <c:marker val="1"/>
        <c:smooth val="0"/>
        <c:axId val="-1884215616"/>
        <c:axId val="-1884212896"/>
      </c:lineChart>
      <c:dateAx>
        <c:axId val="-1884215616"/>
        <c:scaling>
          <c:orientation val="minMax"/>
        </c:scaling>
        <c:delete val="1"/>
        <c:axPos val="b"/>
        <c:numFmt formatCode="ge" sourceLinked="1"/>
        <c:majorTickMark val="none"/>
        <c:minorTickMark val="none"/>
        <c:tickLblPos val="none"/>
        <c:crossAx val="-1884212896"/>
        <c:crosses val="autoZero"/>
        <c:auto val="1"/>
        <c:lblOffset val="100"/>
        <c:baseTimeUnit val="years"/>
      </c:dateAx>
      <c:valAx>
        <c:axId val="-18842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2-4F7B-951F-2DDBB1B73B34}"/>
            </c:ext>
          </c:extLst>
        </c:ser>
        <c:dLbls>
          <c:showLegendKey val="0"/>
          <c:showVal val="0"/>
          <c:showCatName val="0"/>
          <c:showSerName val="0"/>
          <c:showPercent val="0"/>
          <c:showBubbleSize val="0"/>
        </c:dLbls>
        <c:gapWidth val="150"/>
        <c:axId val="-1884217792"/>
        <c:axId val="-18842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2-4F7B-951F-2DDBB1B73B34}"/>
            </c:ext>
          </c:extLst>
        </c:ser>
        <c:dLbls>
          <c:showLegendKey val="0"/>
          <c:showVal val="0"/>
          <c:showCatName val="0"/>
          <c:showSerName val="0"/>
          <c:showPercent val="0"/>
          <c:showBubbleSize val="0"/>
        </c:dLbls>
        <c:marker val="1"/>
        <c:smooth val="0"/>
        <c:axId val="-1884217792"/>
        <c:axId val="-1884217248"/>
      </c:lineChart>
      <c:dateAx>
        <c:axId val="-1884217792"/>
        <c:scaling>
          <c:orientation val="minMax"/>
        </c:scaling>
        <c:delete val="1"/>
        <c:axPos val="b"/>
        <c:numFmt formatCode="ge" sourceLinked="1"/>
        <c:majorTickMark val="none"/>
        <c:minorTickMark val="none"/>
        <c:tickLblPos val="none"/>
        <c:crossAx val="-1884217248"/>
        <c:crosses val="autoZero"/>
        <c:auto val="1"/>
        <c:lblOffset val="100"/>
        <c:baseTimeUnit val="years"/>
      </c:dateAx>
      <c:valAx>
        <c:axId val="-18842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E-4278-9FDB-115C24A85FA6}"/>
            </c:ext>
          </c:extLst>
        </c:ser>
        <c:dLbls>
          <c:showLegendKey val="0"/>
          <c:showVal val="0"/>
          <c:showCatName val="0"/>
          <c:showSerName val="0"/>
          <c:showPercent val="0"/>
          <c:showBubbleSize val="0"/>
        </c:dLbls>
        <c:gapWidth val="150"/>
        <c:axId val="-1884216704"/>
        <c:axId val="-1878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E-4278-9FDB-115C24A85FA6}"/>
            </c:ext>
          </c:extLst>
        </c:ser>
        <c:dLbls>
          <c:showLegendKey val="0"/>
          <c:showVal val="0"/>
          <c:showCatName val="0"/>
          <c:showSerName val="0"/>
          <c:showPercent val="0"/>
          <c:showBubbleSize val="0"/>
        </c:dLbls>
        <c:marker val="1"/>
        <c:smooth val="0"/>
        <c:axId val="-1884216704"/>
        <c:axId val="-1878608256"/>
      </c:lineChart>
      <c:dateAx>
        <c:axId val="-1884216704"/>
        <c:scaling>
          <c:orientation val="minMax"/>
        </c:scaling>
        <c:delete val="1"/>
        <c:axPos val="b"/>
        <c:numFmt formatCode="ge" sourceLinked="1"/>
        <c:majorTickMark val="none"/>
        <c:minorTickMark val="none"/>
        <c:tickLblPos val="none"/>
        <c:crossAx val="-1878608256"/>
        <c:crosses val="autoZero"/>
        <c:auto val="1"/>
        <c:lblOffset val="100"/>
        <c:baseTimeUnit val="years"/>
      </c:dateAx>
      <c:valAx>
        <c:axId val="-1878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C6-40A9-8C51-A839809DF8AF}"/>
            </c:ext>
          </c:extLst>
        </c:ser>
        <c:dLbls>
          <c:showLegendKey val="0"/>
          <c:showVal val="0"/>
          <c:showCatName val="0"/>
          <c:showSerName val="0"/>
          <c:showPercent val="0"/>
          <c:showBubbleSize val="0"/>
        </c:dLbls>
        <c:gapWidth val="150"/>
        <c:axId val="-1878607168"/>
        <c:axId val="-18786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C6-40A9-8C51-A839809DF8AF}"/>
            </c:ext>
          </c:extLst>
        </c:ser>
        <c:dLbls>
          <c:showLegendKey val="0"/>
          <c:showVal val="0"/>
          <c:showCatName val="0"/>
          <c:showSerName val="0"/>
          <c:showPercent val="0"/>
          <c:showBubbleSize val="0"/>
        </c:dLbls>
        <c:marker val="1"/>
        <c:smooth val="0"/>
        <c:axId val="-1878607168"/>
        <c:axId val="-1878606080"/>
      </c:lineChart>
      <c:dateAx>
        <c:axId val="-1878607168"/>
        <c:scaling>
          <c:orientation val="minMax"/>
        </c:scaling>
        <c:delete val="1"/>
        <c:axPos val="b"/>
        <c:numFmt formatCode="ge" sourceLinked="1"/>
        <c:majorTickMark val="none"/>
        <c:minorTickMark val="none"/>
        <c:tickLblPos val="none"/>
        <c:crossAx val="-1878606080"/>
        <c:crosses val="autoZero"/>
        <c:auto val="1"/>
        <c:lblOffset val="100"/>
        <c:baseTimeUnit val="years"/>
      </c:dateAx>
      <c:valAx>
        <c:axId val="-18786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1403.78</c:v>
                </c:pt>
                <c:pt idx="1">
                  <c:v>1332.2</c:v>
                </c:pt>
                <c:pt idx="2">
                  <c:v>660.1</c:v>
                </c:pt>
                <c:pt idx="3">
                  <c:v>900.16</c:v>
                </c:pt>
                <c:pt idx="4">
                  <c:v>382.83</c:v>
                </c:pt>
              </c:numCache>
            </c:numRef>
          </c:val>
          <c:extLst xmlns:c16r2="http://schemas.microsoft.com/office/drawing/2015/06/chart">
            <c:ext xmlns:c16="http://schemas.microsoft.com/office/drawing/2014/chart" uri="{C3380CC4-5D6E-409C-BE32-E72D297353CC}">
              <c16:uniqueId val="{00000000-DDF3-4268-8540-283D9375F0E0}"/>
            </c:ext>
          </c:extLst>
        </c:ser>
        <c:dLbls>
          <c:showLegendKey val="0"/>
          <c:showVal val="0"/>
          <c:showCatName val="0"/>
          <c:showSerName val="0"/>
          <c:showPercent val="0"/>
          <c:showBubbleSize val="0"/>
        </c:dLbls>
        <c:gapWidth val="150"/>
        <c:axId val="-1878605536"/>
        <c:axId val="-18786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DDF3-4268-8540-283D9375F0E0}"/>
            </c:ext>
          </c:extLst>
        </c:ser>
        <c:dLbls>
          <c:showLegendKey val="0"/>
          <c:showVal val="0"/>
          <c:showCatName val="0"/>
          <c:showSerName val="0"/>
          <c:showPercent val="0"/>
          <c:showBubbleSize val="0"/>
        </c:dLbls>
        <c:marker val="1"/>
        <c:smooth val="0"/>
        <c:axId val="-1878605536"/>
        <c:axId val="-1878604992"/>
      </c:lineChart>
      <c:dateAx>
        <c:axId val="-1878605536"/>
        <c:scaling>
          <c:orientation val="minMax"/>
        </c:scaling>
        <c:delete val="1"/>
        <c:axPos val="b"/>
        <c:numFmt formatCode="ge" sourceLinked="1"/>
        <c:majorTickMark val="none"/>
        <c:minorTickMark val="none"/>
        <c:tickLblPos val="none"/>
        <c:crossAx val="-1878604992"/>
        <c:crosses val="autoZero"/>
        <c:auto val="1"/>
        <c:lblOffset val="100"/>
        <c:baseTimeUnit val="years"/>
      </c:dateAx>
      <c:valAx>
        <c:axId val="-1878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33.659999999999997</c:v>
                </c:pt>
                <c:pt idx="1">
                  <c:v>33.659999999999997</c:v>
                </c:pt>
                <c:pt idx="2">
                  <c:v>51.49</c:v>
                </c:pt>
                <c:pt idx="3">
                  <c:v>44.67</c:v>
                </c:pt>
                <c:pt idx="4">
                  <c:v>47.78</c:v>
                </c:pt>
              </c:numCache>
            </c:numRef>
          </c:val>
          <c:extLst xmlns:c16r2="http://schemas.microsoft.com/office/drawing/2015/06/chart">
            <c:ext xmlns:c16="http://schemas.microsoft.com/office/drawing/2014/chart" uri="{C3380CC4-5D6E-409C-BE32-E72D297353CC}">
              <c16:uniqueId val="{00000000-152E-43A4-9E7F-5C2D76AA7568}"/>
            </c:ext>
          </c:extLst>
        </c:ser>
        <c:dLbls>
          <c:showLegendKey val="0"/>
          <c:showVal val="0"/>
          <c:showCatName val="0"/>
          <c:showSerName val="0"/>
          <c:showPercent val="0"/>
          <c:showBubbleSize val="0"/>
        </c:dLbls>
        <c:gapWidth val="150"/>
        <c:axId val="-1878602272"/>
        <c:axId val="-18786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xmlns:c16r2="http://schemas.microsoft.com/office/drawing/2015/06/chart">
            <c:ext xmlns:c16="http://schemas.microsoft.com/office/drawing/2014/chart" uri="{C3380CC4-5D6E-409C-BE32-E72D297353CC}">
              <c16:uniqueId val="{00000001-152E-43A4-9E7F-5C2D76AA7568}"/>
            </c:ext>
          </c:extLst>
        </c:ser>
        <c:dLbls>
          <c:showLegendKey val="0"/>
          <c:showVal val="0"/>
          <c:showCatName val="0"/>
          <c:showSerName val="0"/>
          <c:showPercent val="0"/>
          <c:showBubbleSize val="0"/>
        </c:dLbls>
        <c:marker val="1"/>
        <c:smooth val="0"/>
        <c:axId val="-1878602272"/>
        <c:axId val="-1878604448"/>
      </c:lineChart>
      <c:dateAx>
        <c:axId val="-1878602272"/>
        <c:scaling>
          <c:orientation val="minMax"/>
        </c:scaling>
        <c:delete val="1"/>
        <c:axPos val="b"/>
        <c:numFmt formatCode="ge" sourceLinked="1"/>
        <c:majorTickMark val="none"/>
        <c:minorTickMark val="none"/>
        <c:tickLblPos val="none"/>
        <c:crossAx val="-1878604448"/>
        <c:crosses val="autoZero"/>
        <c:auto val="1"/>
        <c:lblOffset val="100"/>
        <c:baseTimeUnit val="years"/>
      </c:dateAx>
      <c:valAx>
        <c:axId val="-18786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493.16</c:v>
                </c:pt>
                <c:pt idx="1">
                  <c:v>494.1</c:v>
                </c:pt>
                <c:pt idx="2">
                  <c:v>324.8</c:v>
                </c:pt>
                <c:pt idx="3">
                  <c:v>375.73</c:v>
                </c:pt>
                <c:pt idx="4">
                  <c:v>351.43</c:v>
                </c:pt>
              </c:numCache>
            </c:numRef>
          </c:val>
          <c:extLst xmlns:c16r2="http://schemas.microsoft.com/office/drawing/2015/06/chart">
            <c:ext xmlns:c16="http://schemas.microsoft.com/office/drawing/2014/chart" uri="{C3380CC4-5D6E-409C-BE32-E72D297353CC}">
              <c16:uniqueId val="{00000000-720C-43F6-9E9E-3A9A8791B2A2}"/>
            </c:ext>
          </c:extLst>
        </c:ser>
        <c:dLbls>
          <c:showLegendKey val="0"/>
          <c:showVal val="0"/>
          <c:showCatName val="0"/>
          <c:showSerName val="0"/>
          <c:showPercent val="0"/>
          <c:showBubbleSize val="0"/>
        </c:dLbls>
        <c:gapWidth val="150"/>
        <c:axId val="-1878601728"/>
        <c:axId val="-18786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xmlns:c16r2="http://schemas.microsoft.com/office/drawing/2015/06/chart">
            <c:ext xmlns:c16="http://schemas.microsoft.com/office/drawing/2014/chart" uri="{C3380CC4-5D6E-409C-BE32-E72D297353CC}">
              <c16:uniqueId val="{00000001-720C-43F6-9E9E-3A9A8791B2A2}"/>
            </c:ext>
          </c:extLst>
        </c:ser>
        <c:dLbls>
          <c:showLegendKey val="0"/>
          <c:showVal val="0"/>
          <c:showCatName val="0"/>
          <c:showSerName val="0"/>
          <c:showPercent val="0"/>
          <c:showBubbleSize val="0"/>
        </c:dLbls>
        <c:marker val="1"/>
        <c:smooth val="0"/>
        <c:axId val="-1878601728"/>
        <c:axId val="-1878601184"/>
      </c:lineChart>
      <c:dateAx>
        <c:axId val="-1878601728"/>
        <c:scaling>
          <c:orientation val="minMax"/>
        </c:scaling>
        <c:delete val="1"/>
        <c:axPos val="b"/>
        <c:numFmt formatCode="ge" sourceLinked="1"/>
        <c:majorTickMark val="none"/>
        <c:minorTickMark val="none"/>
        <c:tickLblPos val="none"/>
        <c:crossAx val="-1878601184"/>
        <c:crosses val="autoZero"/>
        <c:auto val="1"/>
        <c:lblOffset val="100"/>
        <c:baseTimeUnit val="years"/>
      </c:dateAx>
      <c:valAx>
        <c:axId val="-18786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29.68</v>
      </c>
      <c r="Q10" s="45"/>
      <c r="R10" s="45"/>
      <c r="S10" s="45"/>
      <c r="T10" s="45"/>
      <c r="U10" s="45"/>
      <c r="V10" s="45"/>
      <c r="W10" s="45">
        <f>データ!Q6</f>
        <v>93.01</v>
      </c>
      <c r="X10" s="45"/>
      <c r="Y10" s="45"/>
      <c r="Z10" s="45"/>
      <c r="AA10" s="45"/>
      <c r="AB10" s="45"/>
      <c r="AC10" s="45"/>
      <c r="AD10" s="50">
        <f>データ!R6</f>
        <v>3083</v>
      </c>
      <c r="AE10" s="50"/>
      <c r="AF10" s="50"/>
      <c r="AG10" s="50"/>
      <c r="AH10" s="50"/>
      <c r="AI10" s="50"/>
      <c r="AJ10" s="50"/>
      <c r="AK10" s="2"/>
      <c r="AL10" s="50">
        <f>データ!V6</f>
        <v>23567</v>
      </c>
      <c r="AM10" s="50"/>
      <c r="AN10" s="50"/>
      <c r="AO10" s="50"/>
      <c r="AP10" s="50"/>
      <c r="AQ10" s="50"/>
      <c r="AR10" s="50"/>
      <c r="AS10" s="50"/>
      <c r="AT10" s="45">
        <f>データ!W6</f>
        <v>20.93</v>
      </c>
      <c r="AU10" s="45"/>
      <c r="AV10" s="45"/>
      <c r="AW10" s="45"/>
      <c r="AX10" s="45"/>
      <c r="AY10" s="45"/>
      <c r="AZ10" s="45"/>
      <c r="BA10" s="45"/>
      <c r="BB10" s="45">
        <f>データ!X6</f>
        <v>1125.99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Ghs17RGpFJPQpOb3x+LZvoZMLD9HiqwmMUUZ4+fI/hTUWtTk18XObE0KeyU4DABsEuYxO+X8A2IP/dxxLMERCw==" saltValue="XrmdDfT2KGrqZYis3FOP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42129</v>
      </c>
      <c r="D6" s="33">
        <f t="shared" si="3"/>
        <v>47</v>
      </c>
      <c r="E6" s="33">
        <f t="shared" si="3"/>
        <v>17</v>
      </c>
      <c r="F6" s="33">
        <f t="shared" si="3"/>
        <v>5</v>
      </c>
      <c r="G6" s="33">
        <f t="shared" si="3"/>
        <v>0</v>
      </c>
      <c r="H6" s="33" t="str">
        <f t="shared" si="3"/>
        <v>宮城県　登米市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29.68</v>
      </c>
      <c r="Q6" s="34">
        <f t="shared" si="3"/>
        <v>93.01</v>
      </c>
      <c r="R6" s="34">
        <f t="shared" si="3"/>
        <v>3083</v>
      </c>
      <c r="S6" s="34">
        <f t="shared" si="3"/>
        <v>79848</v>
      </c>
      <c r="T6" s="34">
        <f t="shared" si="3"/>
        <v>536.12</v>
      </c>
      <c r="U6" s="34">
        <f t="shared" si="3"/>
        <v>148.94</v>
      </c>
      <c r="V6" s="34">
        <f t="shared" si="3"/>
        <v>23567</v>
      </c>
      <c r="W6" s="34">
        <f t="shared" si="3"/>
        <v>20.93</v>
      </c>
      <c r="X6" s="34">
        <f t="shared" si="3"/>
        <v>1125.99</v>
      </c>
      <c r="Y6" s="35">
        <f>IF(Y7="",NA(),Y7)</f>
        <v>81.63</v>
      </c>
      <c r="Z6" s="35">
        <f t="shared" ref="Z6:AH6" si="4">IF(Z7="",NA(),Z7)</f>
        <v>87.52</v>
      </c>
      <c r="AA6" s="35">
        <f t="shared" si="4"/>
        <v>78.11</v>
      </c>
      <c r="AB6" s="35">
        <f t="shared" si="4"/>
        <v>73.819999999999993</v>
      </c>
      <c r="AC6" s="35">
        <f t="shared" si="4"/>
        <v>72.78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1403.78</v>
      </c>
      <c r="BG6" s="35">
        <f t="shared" ref="BG6:BO6" si="7">IF(BG7="",NA(),BG7)</f>
        <v>1332.2</v>
      </c>
      <c r="BH6" s="35">
        <f t="shared" si="7"/>
        <v>660.1</v>
      </c>
      <c r="BI6" s="35">
        <f t="shared" si="7"/>
        <v>900.16</v>
      </c>
      <c r="BJ6" s="35">
        <f t="shared" si="7"/>
        <v>382.83</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33.659999999999997</v>
      </c>
      <c r="BR6" s="35">
        <f t="shared" ref="BR6:BZ6" si="8">IF(BR7="",NA(),BR7)</f>
        <v>33.659999999999997</v>
      </c>
      <c r="BS6" s="35">
        <f t="shared" si="8"/>
        <v>51.49</v>
      </c>
      <c r="BT6" s="35">
        <f t="shared" si="8"/>
        <v>44.67</v>
      </c>
      <c r="BU6" s="35">
        <f t="shared" si="8"/>
        <v>47.78</v>
      </c>
      <c r="BV6" s="35">
        <f t="shared" si="8"/>
        <v>50.82</v>
      </c>
      <c r="BW6" s="35">
        <f t="shared" si="8"/>
        <v>52.19</v>
      </c>
      <c r="BX6" s="35">
        <f t="shared" si="8"/>
        <v>55.32</v>
      </c>
      <c r="BY6" s="35">
        <f t="shared" si="8"/>
        <v>65.33</v>
      </c>
      <c r="BZ6" s="35">
        <f t="shared" si="8"/>
        <v>65.39</v>
      </c>
      <c r="CA6" s="34" t="str">
        <f>IF(CA7="","",IF(CA7="-","【-】","【"&amp;SUBSTITUTE(TEXT(CA7,"#,##0.00"),"-","△")&amp;"】"))</f>
        <v>【59.51】</v>
      </c>
      <c r="CB6" s="35">
        <f>IF(CB7="",NA(),CB7)</f>
        <v>493.16</v>
      </c>
      <c r="CC6" s="35">
        <f t="shared" ref="CC6:CK6" si="9">IF(CC7="",NA(),CC7)</f>
        <v>494.1</v>
      </c>
      <c r="CD6" s="35">
        <f t="shared" si="9"/>
        <v>324.8</v>
      </c>
      <c r="CE6" s="35">
        <f t="shared" si="9"/>
        <v>375.73</v>
      </c>
      <c r="CF6" s="35">
        <f t="shared" si="9"/>
        <v>351.43</v>
      </c>
      <c r="CG6" s="35">
        <f t="shared" si="9"/>
        <v>300.52</v>
      </c>
      <c r="CH6" s="35">
        <f t="shared" si="9"/>
        <v>296.14</v>
      </c>
      <c r="CI6" s="35">
        <f t="shared" si="9"/>
        <v>283.17</v>
      </c>
      <c r="CJ6" s="35">
        <f t="shared" si="9"/>
        <v>227.43</v>
      </c>
      <c r="CK6" s="35">
        <f t="shared" si="9"/>
        <v>230.88</v>
      </c>
      <c r="CL6" s="34" t="str">
        <f>IF(CL7="","",IF(CL7="-","【-】","【"&amp;SUBSTITUTE(TEXT(CL7,"#,##0.00"),"-","△")&amp;"】"))</f>
        <v>【261.46】</v>
      </c>
      <c r="CM6" s="35">
        <f>IF(CM7="",NA(),CM7)</f>
        <v>40.99</v>
      </c>
      <c r="CN6" s="35">
        <f t="shared" ref="CN6:CV6" si="10">IF(CN7="",NA(),CN7)</f>
        <v>42.04</v>
      </c>
      <c r="CO6" s="35">
        <f t="shared" si="10"/>
        <v>41.26</v>
      </c>
      <c r="CP6" s="35">
        <f t="shared" si="10"/>
        <v>42</v>
      </c>
      <c r="CQ6" s="35">
        <f t="shared" si="10"/>
        <v>41.84</v>
      </c>
      <c r="CR6" s="35">
        <f t="shared" si="10"/>
        <v>53.24</v>
      </c>
      <c r="CS6" s="35">
        <f t="shared" si="10"/>
        <v>52.31</v>
      </c>
      <c r="CT6" s="35">
        <f t="shared" si="10"/>
        <v>60.65</v>
      </c>
      <c r="CU6" s="35">
        <f t="shared" si="10"/>
        <v>56.01</v>
      </c>
      <c r="CV6" s="35">
        <f t="shared" si="10"/>
        <v>56.72</v>
      </c>
      <c r="CW6" s="34" t="str">
        <f>IF(CW7="","",IF(CW7="-","【-】","【"&amp;SUBSTITUTE(TEXT(CW7,"#,##0.00"),"-","△")&amp;"】"))</f>
        <v>【52.23】</v>
      </c>
      <c r="CX6" s="35">
        <f>IF(CX7="",NA(),CX7)</f>
        <v>75.38</v>
      </c>
      <c r="CY6" s="35">
        <f t="shared" ref="CY6:DG6" si="11">IF(CY7="",NA(),CY7)</f>
        <v>77.260000000000005</v>
      </c>
      <c r="CZ6" s="35">
        <f t="shared" si="11"/>
        <v>77.52</v>
      </c>
      <c r="DA6" s="35">
        <f t="shared" si="11"/>
        <v>78.42</v>
      </c>
      <c r="DB6" s="35">
        <f t="shared" si="11"/>
        <v>79.099999999999994</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42129</v>
      </c>
      <c r="D7" s="37">
        <v>47</v>
      </c>
      <c r="E7" s="37">
        <v>17</v>
      </c>
      <c r="F7" s="37">
        <v>5</v>
      </c>
      <c r="G7" s="37">
        <v>0</v>
      </c>
      <c r="H7" s="37" t="s">
        <v>98</v>
      </c>
      <c r="I7" s="37" t="s">
        <v>99</v>
      </c>
      <c r="J7" s="37" t="s">
        <v>100</v>
      </c>
      <c r="K7" s="37" t="s">
        <v>101</v>
      </c>
      <c r="L7" s="37" t="s">
        <v>102</v>
      </c>
      <c r="M7" s="37" t="s">
        <v>103</v>
      </c>
      <c r="N7" s="38" t="s">
        <v>104</v>
      </c>
      <c r="O7" s="38" t="s">
        <v>105</v>
      </c>
      <c r="P7" s="38">
        <v>29.68</v>
      </c>
      <c r="Q7" s="38">
        <v>93.01</v>
      </c>
      <c r="R7" s="38">
        <v>3083</v>
      </c>
      <c r="S7" s="38">
        <v>79848</v>
      </c>
      <c r="T7" s="38">
        <v>536.12</v>
      </c>
      <c r="U7" s="38">
        <v>148.94</v>
      </c>
      <c r="V7" s="38">
        <v>23567</v>
      </c>
      <c r="W7" s="38">
        <v>20.93</v>
      </c>
      <c r="X7" s="38">
        <v>1125.99</v>
      </c>
      <c r="Y7" s="38">
        <v>81.63</v>
      </c>
      <c r="Z7" s="38">
        <v>87.52</v>
      </c>
      <c r="AA7" s="38">
        <v>78.11</v>
      </c>
      <c r="AB7" s="38">
        <v>73.819999999999993</v>
      </c>
      <c r="AC7" s="38">
        <v>72.78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1403.78</v>
      </c>
      <c r="BG7" s="38">
        <v>1332.2</v>
      </c>
      <c r="BH7" s="38">
        <v>660.1</v>
      </c>
      <c r="BI7" s="38">
        <v>900.16</v>
      </c>
      <c r="BJ7" s="38">
        <v>382.83</v>
      </c>
      <c r="BK7" s="38">
        <v>1044.8</v>
      </c>
      <c r="BL7" s="38">
        <v>1081.8</v>
      </c>
      <c r="BM7" s="38">
        <v>974.93</v>
      </c>
      <c r="BN7" s="38">
        <v>684.74</v>
      </c>
      <c r="BO7" s="38">
        <v>654.91999999999996</v>
      </c>
      <c r="BP7" s="38">
        <v>747.76</v>
      </c>
      <c r="BQ7" s="38">
        <v>33.659999999999997</v>
      </c>
      <c r="BR7" s="38">
        <v>33.659999999999997</v>
      </c>
      <c r="BS7" s="38">
        <v>51.49</v>
      </c>
      <c r="BT7" s="38">
        <v>44.67</v>
      </c>
      <c r="BU7" s="38">
        <v>47.78</v>
      </c>
      <c r="BV7" s="38">
        <v>50.82</v>
      </c>
      <c r="BW7" s="38">
        <v>52.19</v>
      </c>
      <c r="BX7" s="38">
        <v>55.32</v>
      </c>
      <c r="BY7" s="38">
        <v>65.33</v>
      </c>
      <c r="BZ7" s="38">
        <v>65.39</v>
      </c>
      <c r="CA7" s="38">
        <v>59.51</v>
      </c>
      <c r="CB7" s="38">
        <v>493.16</v>
      </c>
      <c r="CC7" s="38">
        <v>494.1</v>
      </c>
      <c r="CD7" s="38">
        <v>324.8</v>
      </c>
      <c r="CE7" s="38">
        <v>375.73</v>
      </c>
      <c r="CF7" s="38">
        <v>351.43</v>
      </c>
      <c r="CG7" s="38">
        <v>300.52</v>
      </c>
      <c r="CH7" s="38">
        <v>296.14</v>
      </c>
      <c r="CI7" s="38">
        <v>283.17</v>
      </c>
      <c r="CJ7" s="38">
        <v>227.43</v>
      </c>
      <c r="CK7" s="38">
        <v>230.88</v>
      </c>
      <c r="CL7" s="38">
        <v>261.45999999999998</v>
      </c>
      <c r="CM7" s="38">
        <v>40.99</v>
      </c>
      <c r="CN7" s="38">
        <v>42.04</v>
      </c>
      <c r="CO7" s="38">
        <v>41.26</v>
      </c>
      <c r="CP7" s="38">
        <v>42</v>
      </c>
      <c r="CQ7" s="38">
        <v>41.84</v>
      </c>
      <c r="CR7" s="38">
        <v>53.24</v>
      </c>
      <c r="CS7" s="38">
        <v>52.31</v>
      </c>
      <c r="CT7" s="38">
        <v>60.65</v>
      </c>
      <c r="CU7" s="38">
        <v>56.01</v>
      </c>
      <c r="CV7" s="38">
        <v>56.72</v>
      </c>
      <c r="CW7" s="38">
        <v>52.23</v>
      </c>
      <c r="CX7" s="38">
        <v>75.38</v>
      </c>
      <c r="CY7" s="38">
        <v>77.260000000000005</v>
      </c>
      <c r="CZ7" s="38">
        <v>77.52</v>
      </c>
      <c r="DA7" s="38">
        <v>78.42</v>
      </c>
      <c r="DB7" s="38">
        <v>79.099999999999994</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一誠</cp:lastModifiedBy>
  <cp:lastPrinted>2020-03-04T07:29:39Z</cp:lastPrinted>
  <dcterms:created xsi:type="dcterms:W3CDTF">2019-12-05T05:16:11Z</dcterms:created>
  <dcterms:modified xsi:type="dcterms:W3CDTF">2020-03-04T08:41:01Z</dcterms:modified>
  <cp:category/>
</cp:coreProperties>
</file>