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nfilesv\90000000上下水道部\旧　下水道課ファイルサーバー\200-150 経営比較分析関係\R2公営企業に係る「経営比較分析表」の分析調査（3.1.14）\02　県回答\"/>
    </mc:Choice>
  </mc:AlternateContent>
  <workbookProtection workbookAlgorithmName="SHA-512" workbookHashValue="pOB9LbSj+vyNB+ydpSqDTq+t2jryxhKpbqPcRDtixFIgRr80EbQEyYjmqqOgWm5rUc6t2bbgvGAqWNPOrMlV4g==" workbookSaltValue="+QhsBU+9f2ayZH04vPL0CQ==" workbookSpinCount="100000" lockStructure="1"/>
  <bookViews>
    <workbookView xWindow="0" yWindow="0" windowWidth="28800" windowHeight="122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alcChain>
</file>

<file path=xl/sharedStrings.xml><?xml version="1.0" encoding="utf-8"?>
<sst xmlns="http://schemas.openxmlformats.org/spreadsheetml/2006/main" count="247" uniqueCount="118">
  <si>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</si>
  <si>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</si>
  <si>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</si>
  <si>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</si>
  <si>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</si>
  <si>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</si>
  <si>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</si>
  <si>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</si>
  <si>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</si>
  <si>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</si>
  <si>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</si>
  <si>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</si>
  <si>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</si>
  <si>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</si>
  <si>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</si>
  <si>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</si>
  <si>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</si>
  <si>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</si>
  <si>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</si>
  <si>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</si>
  <si>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</si>
  <si>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</si>
  <si>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</si>
  <si>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</si>
  <si>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</si>
  <si>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</si>
  <si>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</si>
  <si>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</si>
  <si>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</si>
  <si>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</si>
  <si>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</si>
  <si>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</si>
  <si>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</si>
  <si>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</si>
  <si>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</si>
  <si>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</si>
  <si>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</si>
  <si>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</si>
  <si>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</si>
  <si>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</si>
  <si>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</si>
  <si>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</si>
  <si>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</si>
  <si>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</si>
  <si>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</si>
  <si>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</si>
  <si>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</si>
  <si>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</si>
  <si>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</si>
  <si>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</si>
  <si>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</si>
  <si>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</si>
  <si>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</si>
  <si>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</si>
  <si>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</si>
  <si>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</si>
  <si>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</si>
  <si>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</si>
  <si>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</si>
  <si>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</si>
  <si>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</si>
  <si>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</si>
  <si>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</si>
  <si>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</si>
  <si>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</si>
  <si>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</si>
  <si>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</si>
  <si>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</si>
  <si>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</si>
  <si>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</si>
  <si>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</si>
  <si>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</si>
  <si>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</si>
  <si>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</si>
  <si>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</si>
  <si>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</si>
  <si>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</si>
  <si>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</si>
  <si>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</si>
  <si>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</si>
  <si>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</si>
  <si>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</si>
  <si>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</si>
  <si>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</si>
  <si>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</si>
  <si>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</si>
  <si>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</si>
  <si>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</si>
  <si>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</si>
  <si>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</si>
  <si>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</si>
  <si>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</si>
  <si>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</si>
  <si>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</si>
  <si>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</si>
  <si>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</si>
  <si>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</si>
  <si>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</si>
  <si>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</si>
  <si>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</si>
  <si>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</si>
  <si>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</si>
  <si>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</si>
  <si>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</si>
  <si>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</si>
  <si>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</si>
  <si>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</si>
  <si>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</si>
  <si>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</si>
  <si>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</si>
  <si>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</si>
  <si>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</si>
  <si>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</si>
  <si>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</si>
  <si>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</si>
  <si>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市管理型の浄化槽については、まだ耐用年数には至っていないため、老朽化による劣化は少ないが、点検等により不具合や故障等が見つかれば、適時修繕等を行うなど、適切な管理を行っている。</t>
    <phoneticPr fontId="4"/>
  </si>
  <si>
    <t>①収益的収支比率
　前年度と比べ0.68ポイント上回っているものの、単年度収支100％未満となっている。
④企業債残高対事業規模比率
　前年度と比べ比率が上回っており、地方債に対する一般会計負担額が減少したことが主な要因となっている。
⑤経費回収率　⑥汚水処理原価
  回収率は前年度に比べ1.49ポイント下回り、汚水処理原価は前年度を21.06円下回っている。維持管理費の割合が減少しているが、汚水処理費用を使用料で賄えていない状況となっている。
⑦施設利用率
　利用率が前年度から1.24ポイント下回っている。人口減少や節水器具の普及等により１世帯当りの水道使用水量が減少傾向にあることが主な要因と考えられる。
⑧水洗化率
　個別排水処理施設については、本市合併前に設置されたものであり、設置世帯人口の増減により毎年の水洗化率が変動するが、類似団体の平均を上回っている状況にある。
　総合的な分析において、令和元年度は令和２年度からの地方公営企業法適用に伴う打切決算のため前年度以前との比較・分析は難しいが、経費回収率及び汚水処理原価が類似団体の平均を下回っていることから、今後も引き続き、経営改善を進める必要があると考える。</t>
    <rPh sb="77" eb="78">
      <t>ウエ</t>
    </rPh>
    <rPh sb="153" eb="154">
      <t>シタ</t>
    </rPh>
    <rPh sb="406" eb="408">
      <t>レイワ</t>
    </rPh>
    <rPh sb="408" eb="409">
      <t>モト</t>
    </rPh>
    <rPh sb="409" eb="411">
      <t>ネンド</t>
    </rPh>
    <rPh sb="439" eb="442">
      <t>ゼンネンド</t>
    </rPh>
    <rPh sb="442" eb="444">
      <t>イゼン</t>
    </rPh>
    <rPh sb="446" eb="448">
      <t>ヒカク</t>
    </rPh>
    <rPh sb="449" eb="451">
      <t>ブンセキ</t>
    </rPh>
    <rPh sb="452" eb="453">
      <t>ムズカ</t>
    </rPh>
    <rPh sb="462" eb="463">
      <t>オヨ</t>
    </rPh>
    <phoneticPr fontId="4"/>
  </si>
  <si>
    <t>　本市の個別排水処理施設整備は、平成10年度に着手し、市内全体で123基を管理している。浄化槽施設は設置コストが低いものの、管理コストが使用料を上回る状況となっている。今後も維持管理費等の縮減に努めて、持続的な下水道サービスを提供できるよう取り組むこととし、併せて、現行使用料体系と施設管理費等を分析しながら、適正時期の使用料の改定に向けても検討する。</t>
    <rPh sb="157" eb="159">
      <t>ジキ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</si>
</sst>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A1-4371-8FB2-13CFF31181B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DA1-4371-8FB2-13CFF31181B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53.42</c:v>
                </c:pt>
                <c:pt idx="1">
                  <c:v>52.8</c:v>
                </c:pt>
                <c:pt idx="2">
                  <c:v>52.17</c:v>
                </c:pt>
                <c:pt idx="3">
                  <c:v>51.55</c:v>
                </c:pt>
                <c:pt idx="4">
                  <c:v>50.31</c:v>
                </c:pt>
              </c:numCache>
            </c:numRef>
          </c:val>
          <c:extLst>
            <c:ext xmlns:c16="http://schemas.microsoft.com/office/drawing/2014/chart" uri="{C3380CC4-5D6E-409C-BE32-E72D297353CC}">
              <c16:uniqueId val="{00000000-E40B-49AB-AF32-05F95346390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E40B-49AB-AF32-05F95346390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93.66</c:v>
                </c:pt>
                <c:pt idx="1">
                  <c:v>94.72</c:v>
                </c:pt>
                <c:pt idx="2">
                  <c:v>94.73</c:v>
                </c:pt>
                <c:pt idx="3">
                  <c:v>93.83</c:v>
                </c:pt>
                <c:pt idx="4">
                  <c:v>93.49</c:v>
                </c:pt>
              </c:numCache>
            </c:numRef>
          </c:val>
          <c:extLst>
            <c:ext xmlns:c16="http://schemas.microsoft.com/office/drawing/2014/chart" uri="{C3380CC4-5D6E-409C-BE32-E72D297353CC}">
              <c16:uniqueId val="{00000000-0901-4DFF-AE46-07D6E06FD87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0901-4DFF-AE46-07D6E06FD87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91.44</c:v>
                </c:pt>
                <c:pt idx="1">
                  <c:v>91.66</c:v>
                </c:pt>
                <c:pt idx="2">
                  <c:v>92.04</c:v>
                </c:pt>
                <c:pt idx="3">
                  <c:v>97.75</c:v>
                </c:pt>
                <c:pt idx="4">
                  <c:v>98.43</c:v>
                </c:pt>
              </c:numCache>
            </c:numRef>
          </c:val>
          <c:extLst>
            <c:ext xmlns:c16="http://schemas.microsoft.com/office/drawing/2014/chart" uri="{C3380CC4-5D6E-409C-BE32-E72D297353CC}">
              <c16:uniqueId val="{00000000-ED43-4BCE-B3CB-C36A7753259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43-4BCE-B3CB-C36A7753259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5D-45FF-844E-4548690466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5D-45FF-844E-4548690466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C1-4FA3-AF0F-952909EFDB1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C1-4FA3-AF0F-952909EFDB1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25-4F67-99B8-7997ADC4D5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25-4F67-99B8-7997ADC4D5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3D-4B5D-AE30-C27C67CEB97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3D-4B5D-AE30-C27C67CEB97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331.87</c:v>
                </c:pt>
                <c:pt idx="1">
                  <c:v>167.19</c:v>
                </c:pt>
                <c:pt idx="2">
                  <c:v>223.38</c:v>
                </c:pt>
                <c:pt idx="3">
                  <c:v>92.24</c:v>
                </c:pt>
                <c:pt idx="4">
                  <c:v>132.72</c:v>
                </c:pt>
              </c:numCache>
            </c:numRef>
          </c:val>
          <c:extLst>
            <c:ext xmlns:c16="http://schemas.microsoft.com/office/drawing/2014/chart" uri="{C3380CC4-5D6E-409C-BE32-E72D297353CC}">
              <c16:uniqueId val="{00000000-7639-48B6-8230-65C6D8317B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7639-48B6-8230-65C6D8317B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50.89</c:v>
                </c:pt>
                <c:pt idx="1">
                  <c:v>46.83</c:v>
                </c:pt>
                <c:pt idx="2">
                  <c:v>42.16</c:v>
                </c:pt>
                <c:pt idx="3">
                  <c:v>44.48</c:v>
                </c:pt>
                <c:pt idx="4">
                  <c:v>42.99</c:v>
                </c:pt>
              </c:numCache>
            </c:numRef>
          </c:val>
          <c:extLst>
            <c:ext xmlns:c16="http://schemas.microsoft.com/office/drawing/2014/chart" uri="{C3380CC4-5D6E-409C-BE32-E72D297353CC}">
              <c16:uniqueId val="{00000000-4799-4830-9FB9-9FF8E71E72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4799-4830-9FB9-9FF8E71E72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321.97000000000003</c:v>
                </c:pt>
                <c:pt idx="1">
                  <c:v>351</c:v>
                </c:pt>
                <c:pt idx="2">
                  <c:v>388.5</c:v>
                </c:pt>
                <c:pt idx="3">
                  <c:v>372.05</c:v>
                </c:pt>
                <c:pt idx="4">
                  <c:v>350.99</c:v>
                </c:pt>
              </c:numCache>
            </c:numRef>
          </c:val>
          <c:extLst>
            <c:ext xmlns:c16="http://schemas.microsoft.com/office/drawing/2014/chart" uri="{C3380CC4-5D6E-409C-BE32-E72D297353CC}">
              <c16:uniqueId val="{00000000-EEFC-4CAD-A870-71282B2773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EEFC-4CAD-A870-71282B2773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46" zoomScale="115" zoomScaleNormal="11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登米市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78596</v>
      </c>
      <c r="AM8" s="69"/>
      <c r="AN8" s="69"/>
      <c r="AO8" s="69"/>
      <c r="AP8" s="69"/>
      <c r="AQ8" s="69"/>
      <c r="AR8" s="69"/>
      <c r="AS8" s="69"/>
      <c r="AT8" s="68">
        <f>データ!T6</f>
        <v>536.12</v>
      </c>
      <c r="AU8" s="68"/>
      <c r="AV8" s="68"/>
      <c r="AW8" s="68"/>
      <c r="AX8" s="68"/>
      <c r="AY8" s="68"/>
      <c r="AZ8" s="68"/>
      <c r="BA8" s="68"/>
      <c r="BB8" s="68">
        <f>データ!U6</f>
        <v>146.6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0.59</v>
      </c>
      <c r="Q10" s="68"/>
      <c r="R10" s="68"/>
      <c r="S10" s="68"/>
      <c r="T10" s="68"/>
      <c r="U10" s="68"/>
      <c r="V10" s="68"/>
      <c r="W10" s="68">
        <f>データ!Q6</f>
        <v>100</v>
      </c>
      <c r="X10" s="68"/>
      <c r="Y10" s="68"/>
      <c r="Z10" s="68"/>
      <c r="AA10" s="68"/>
      <c r="AB10" s="68"/>
      <c r="AC10" s="68"/>
      <c r="AD10" s="69">
        <f>データ!R6</f>
        <v>3141</v>
      </c>
      <c r="AE10" s="69"/>
      <c r="AF10" s="69"/>
      <c r="AG10" s="69"/>
      <c r="AH10" s="69"/>
      <c r="AI10" s="69"/>
      <c r="AJ10" s="69"/>
      <c r="AK10" s="2"/>
      <c r="AL10" s="69">
        <f>データ!V6</f>
        <v>461</v>
      </c>
      <c r="AM10" s="69"/>
      <c r="AN10" s="69"/>
      <c r="AO10" s="69"/>
      <c r="AP10" s="69"/>
      <c r="AQ10" s="69"/>
      <c r="AR10" s="69"/>
      <c r="AS10" s="69"/>
      <c r="AT10" s="68">
        <f>データ!W6</f>
        <v>0.33</v>
      </c>
      <c r="AU10" s="68"/>
      <c r="AV10" s="68"/>
      <c r="AW10" s="68"/>
      <c r="AX10" s="68"/>
      <c r="AY10" s="68"/>
      <c r="AZ10" s="68"/>
      <c r="BA10" s="68"/>
      <c r="BB10" s="68">
        <f>データ!X6</f>
        <v>1396.97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43</v>
      </c>
      <c r="N86" s="26" t="s">
        <v>43</v>
      </c>
      <c r="O86" s="26" t="str">
        <f>データ!EO6</f>
        <v>【-】</v>
      </c>
    </row>
  </sheetData>
  <sheetProtection algorithmName="SHA-512" hashValue="cbcgbLtR3pyjIwi8KrcoKvCzHpB8GGIajCLuvl9mFdhF4rvDea4bNl2cp8l+no3X1/TpaWSK39LdVEnsLjwlfQ==" saltValue="Aja5HrSoz+tp48is7t4qz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42129</v>
      </c>
      <c r="D6" s="33">
        <f t="shared" si="3"/>
        <v>47</v>
      </c>
      <c r="E6" s="33">
        <f t="shared" si="3"/>
        <v>18</v>
      </c>
      <c r="F6" s="33">
        <f t="shared" si="3"/>
        <v>1</v>
      </c>
      <c r="G6" s="33">
        <f t="shared" si="3"/>
        <v>0</v>
      </c>
      <c r="H6" s="33" t="str">
        <f t="shared" si="3"/>
        <v>宮城県　登米市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0.59</v>
      </c>
      <c r="Q6" s="34">
        <f t="shared" si="3"/>
        <v>100</v>
      </c>
      <c r="R6" s="34">
        <f t="shared" si="3"/>
        <v>3141</v>
      </c>
      <c r="S6" s="34">
        <f t="shared" si="3"/>
        <v>78596</v>
      </c>
      <c r="T6" s="34">
        <f t="shared" si="3"/>
        <v>536.12</v>
      </c>
      <c r="U6" s="34">
        <f t="shared" si="3"/>
        <v>146.6</v>
      </c>
      <c r="V6" s="34">
        <f t="shared" si="3"/>
        <v>461</v>
      </c>
      <c r="W6" s="34">
        <f t="shared" si="3"/>
        <v>0.33</v>
      </c>
      <c r="X6" s="34">
        <f t="shared" si="3"/>
        <v>1396.97</v>
      </c>
      <c r="Y6" s="35">
        <f>IF(Y7="",NA(),Y7)</f>
        <v>91.44</v>
      </c>
      <c r="Z6" s="35">
        <f t="shared" ref="Z6:AH6" si="4">IF(Z7="",NA(),Z7)</f>
        <v>91.66</v>
      </c>
      <c r="AA6" s="35">
        <f t="shared" si="4"/>
        <v>92.04</v>
      </c>
      <c r="AB6" s="35">
        <f t="shared" si="4"/>
        <v>97.75</v>
      </c>
      <c r="AC6" s="35">
        <f t="shared" si="4"/>
        <v>98.43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331.87</v>
      </c>
      <c r="BG6" s="35">
        <f t="shared" ref="BG6:BO6" si="7">IF(BG7="",NA(),BG7)</f>
        <v>167.19</v>
      </c>
      <c r="BH6" s="35">
        <f t="shared" si="7"/>
        <v>223.38</v>
      </c>
      <c r="BI6" s="35">
        <f t="shared" si="7"/>
        <v>92.24</v>
      </c>
      <c r="BJ6" s="35">
        <f t="shared" si="7"/>
        <v>132.72</v>
      </c>
      <c r="BK6" s="35">
        <f t="shared" si="7"/>
        <v>663.76</v>
      </c>
      <c r="BL6" s="35">
        <f t="shared" si="7"/>
        <v>566.35</v>
      </c>
      <c r="BM6" s="35">
        <f t="shared" si="7"/>
        <v>888.8</v>
      </c>
      <c r="BN6" s="35">
        <f t="shared" si="7"/>
        <v>855.65</v>
      </c>
      <c r="BO6" s="35">
        <f t="shared" si="7"/>
        <v>862.99</v>
      </c>
      <c r="BP6" s="34" t="str">
        <f>IF(BP7="","",IF(BP7="-","【-】","【"&amp;SUBSTITUTE(TEXT(BP7,"#,##0.00"),"-","△")&amp;"】"))</f>
        <v>【862.82】</v>
      </c>
      <c r="BQ6" s="35">
        <f>IF(BQ7="",NA(),BQ7)</f>
        <v>50.89</v>
      </c>
      <c r="BR6" s="35">
        <f t="shared" ref="BR6:BZ6" si="8">IF(BR7="",NA(),BR7)</f>
        <v>46.83</v>
      </c>
      <c r="BS6" s="35">
        <f t="shared" si="8"/>
        <v>42.16</v>
      </c>
      <c r="BT6" s="35">
        <f t="shared" si="8"/>
        <v>44.48</v>
      </c>
      <c r="BU6" s="35">
        <f t="shared" si="8"/>
        <v>42.99</v>
      </c>
      <c r="BV6" s="35">
        <f t="shared" si="8"/>
        <v>53.76</v>
      </c>
      <c r="BW6" s="35">
        <f t="shared" si="8"/>
        <v>52.27</v>
      </c>
      <c r="BX6" s="35">
        <f t="shared" si="8"/>
        <v>52.55</v>
      </c>
      <c r="BY6" s="35">
        <f t="shared" si="8"/>
        <v>52.23</v>
      </c>
      <c r="BZ6" s="35">
        <f t="shared" si="8"/>
        <v>50.06</v>
      </c>
      <c r="CA6" s="34" t="str">
        <f>IF(CA7="","",IF(CA7="-","【-】","【"&amp;SUBSTITUTE(TEXT(CA7,"#,##0.00"),"-","△")&amp;"】"))</f>
        <v>【49.71】</v>
      </c>
      <c r="CB6" s="35">
        <f>IF(CB7="",NA(),CB7)</f>
        <v>321.97000000000003</v>
      </c>
      <c r="CC6" s="35">
        <f t="shared" ref="CC6:CK6" si="9">IF(CC7="",NA(),CC7)</f>
        <v>351</v>
      </c>
      <c r="CD6" s="35">
        <f t="shared" si="9"/>
        <v>388.5</v>
      </c>
      <c r="CE6" s="35">
        <f t="shared" si="9"/>
        <v>372.05</v>
      </c>
      <c r="CF6" s="35">
        <f t="shared" si="9"/>
        <v>350.99</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53.42</v>
      </c>
      <c r="CN6" s="35">
        <f t="shared" ref="CN6:CV6" si="10">IF(CN7="",NA(),CN7)</f>
        <v>52.8</v>
      </c>
      <c r="CO6" s="35">
        <f t="shared" si="10"/>
        <v>52.17</v>
      </c>
      <c r="CP6" s="35">
        <f t="shared" si="10"/>
        <v>51.55</v>
      </c>
      <c r="CQ6" s="35">
        <f t="shared" si="10"/>
        <v>50.31</v>
      </c>
      <c r="CR6" s="35">
        <f t="shared" si="10"/>
        <v>54.14</v>
      </c>
      <c r="CS6" s="35">
        <f t="shared" si="10"/>
        <v>132.99</v>
      </c>
      <c r="CT6" s="35">
        <f t="shared" si="10"/>
        <v>51.71</v>
      </c>
      <c r="CU6" s="35">
        <f t="shared" si="10"/>
        <v>50.56</v>
      </c>
      <c r="CV6" s="35">
        <f t="shared" si="10"/>
        <v>47.35</v>
      </c>
      <c r="CW6" s="34" t="str">
        <f>IF(CW7="","",IF(CW7="-","【-】","【"&amp;SUBSTITUTE(TEXT(CW7,"#,##0.00"),"-","△")&amp;"】"))</f>
        <v>【47.67】</v>
      </c>
      <c r="CX6" s="35">
        <f>IF(CX7="",NA(),CX7)</f>
        <v>93.66</v>
      </c>
      <c r="CY6" s="35">
        <f t="shared" ref="CY6:DG6" si="11">IF(CY7="",NA(),CY7)</f>
        <v>94.72</v>
      </c>
      <c r="CZ6" s="35">
        <f t="shared" si="11"/>
        <v>94.73</v>
      </c>
      <c r="DA6" s="35">
        <f t="shared" si="11"/>
        <v>93.83</v>
      </c>
      <c r="DB6" s="35">
        <f t="shared" si="11"/>
        <v>93.49</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42129</v>
      </c>
      <c r="D7" s="37">
        <v>47</v>
      </c>
      <c r="E7" s="37">
        <v>18</v>
      </c>
      <c r="F7" s="37">
        <v>1</v>
      </c>
      <c r="G7" s="37">
        <v>0</v>
      </c>
      <c r="H7" s="37" t="s">
        <v>97</v>
      </c>
      <c r="I7" s="37" t="s">
        <v>98</v>
      </c>
      <c r="J7" s="37" t="s">
        <v>99</v>
      </c>
      <c r="K7" s="37" t="s">
        <v>100</v>
      </c>
      <c r="L7" s="37" t="s">
        <v>101</v>
      </c>
      <c r="M7" s="37" t="s">
        <v>102</v>
      </c>
      <c r="N7" s="38" t="s">
        <v>103</v>
      </c>
      <c r="O7" s="38" t="s">
        <v>104</v>
      </c>
      <c r="P7" s="38">
        <v>0.59</v>
      </c>
      <c r="Q7" s="38">
        <v>100</v>
      </c>
      <c r="R7" s="38">
        <v>3141</v>
      </c>
      <c r="S7" s="38">
        <v>78596</v>
      </c>
      <c r="T7" s="38">
        <v>536.12</v>
      </c>
      <c r="U7" s="38">
        <v>146.6</v>
      </c>
      <c r="V7" s="38">
        <v>461</v>
      </c>
      <c r="W7" s="38">
        <v>0.33</v>
      </c>
      <c r="X7" s="38">
        <v>1396.97</v>
      </c>
      <c r="Y7" s="38">
        <v>91.44</v>
      </c>
      <c r="Z7" s="38">
        <v>91.66</v>
      </c>
      <c r="AA7" s="38">
        <v>92.04</v>
      </c>
      <c r="AB7" s="38">
        <v>97.75</v>
      </c>
      <c r="AC7" s="38">
        <v>98.43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331.87</v>
      </c>
      <c r="BG7" s="38">
        <v>167.19</v>
      </c>
      <c r="BH7" s="38">
        <v>223.38</v>
      </c>
      <c r="BI7" s="38">
        <v>92.24</v>
      </c>
      <c r="BJ7" s="38">
        <v>132.72</v>
      </c>
      <c r="BK7" s="38">
        <v>663.76</v>
      </c>
      <c r="BL7" s="38">
        <v>566.35</v>
      </c>
      <c r="BM7" s="38">
        <v>888.8</v>
      </c>
      <c r="BN7" s="38">
        <v>855.65</v>
      </c>
      <c r="BO7" s="38">
        <v>862.99</v>
      </c>
      <c r="BP7" s="38">
        <v>862.82</v>
      </c>
      <c r="BQ7" s="38">
        <v>50.89</v>
      </c>
      <c r="BR7" s="38">
        <v>46.83</v>
      </c>
      <c r="BS7" s="38">
        <v>42.16</v>
      </c>
      <c r="BT7" s="38">
        <v>44.48</v>
      </c>
      <c r="BU7" s="38">
        <v>42.99</v>
      </c>
      <c r="BV7" s="38">
        <v>53.76</v>
      </c>
      <c r="BW7" s="38">
        <v>52.27</v>
      </c>
      <c r="BX7" s="38">
        <v>52.55</v>
      </c>
      <c r="BY7" s="38">
        <v>52.23</v>
      </c>
      <c r="BZ7" s="38">
        <v>50.06</v>
      </c>
      <c r="CA7" s="38">
        <v>49.71</v>
      </c>
      <c r="CB7" s="38">
        <v>321.97000000000003</v>
      </c>
      <c r="CC7" s="38">
        <v>351</v>
      </c>
      <c r="CD7" s="38">
        <v>388.5</v>
      </c>
      <c r="CE7" s="38">
        <v>372.05</v>
      </c>
      <c r="CF7" s="38">
        <v>350.99</v>
      </c>
      <c r="CG7" s="38">
        <v>275.25</v>
      </c>
      <c r="CH7" s="38">
        <v>291.01</v>
      </c>
      <c r="CI7" s="38">
        <v>292.45</v>
      </c>
      <c r="CJ7" s="38">
        <v>294.05</v>
      </c>
      <c r="CK7" s="38">
        <v>309.22000000000003</v>
      </c>
      <c r="CL7" s="38">
        <v>317.18</v>
      </c>
      <c r="CM7" s="38">
        <v>53.42</v>
      </c>
      <c r="CN7" s="38">
        <v>52.8</v>
      </c>
      <c r="CO7" s="38">
        <v>52.17</v>
      </c>
      <c r="CP7" s="38">
        <v>51.55</v>
      </c>
      <c r="CQ7" s="38">
        <v>50.31</v>
      </c>
      <c r="CR7" s="38">
        <v>54.14</v>
      </c>
      <c r="CS7" s="38">
        <v>132.99</v>
      </c>
      <c r="CT7" s="38">
        <v>51.71</v>
      </c>
      <c r="CU7" s="38">
        <v>50.56</v>
      </c>
      <c r="CV7" s="38">
        <v>47.35</v>
      </c>
      <c r="CW7" s="38">
        <v>47.67</v>
      </c>
      <c r="CX7" s="38">
        <v>93.66</v>
      </c>
      <c r="CY7" s="38">
        <v>94.72</v>
      </c>
      <c r="CZ7" s="38">
        <v>94.73</v>
      </c>
      <c r="DA7" s="38">
        <v>93.83</v>
      </c>
      <c r="DB7" s="38">
        <v>93.49</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菅原　淳</cp:lastModifiedBy>
  <cp:lastPrinted>2021-01-28T04:30:16Z</cp:lastPrinted>
  <dcterms:created xsi:type="dcterms:W3CDTF">2020-12-04T03:20:19Z</dcterms:created>
  <dcterms:modified xsi:type="dcterms:W3CDTF">2021-01-28T04:31:21Z</dcterms:modified>
  <cp:category/>
</cp:coreProperties>
</file>