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nfilesv\90000000上下水道部\旧　下水道課ファイルサーバー\200-150 経営比較分析関係\R2公営企業に係る「経営比較分析表」の分析調査（3.1.14）\02　県回答\"/>
    </mc:Choice>
  </mc:AlternateContent>
  <workbookProtection workbookAlgorithmName="SHA-512" workbookHashValue="1Tp3SchrTEedjsq4ZrO/+7TVT48OaXLSko/Sbw5gL/KLqwNPiqEztt5mvvykPAC0ORRqg1Vu8u7/BSLxu1LGcw==" workbookSaltValue="7j1xJ5qTQLxOrEP5ozcolA==" workbookSpinCount="100000" lockStructure="1"/>
  <bookViews>
    <workbookView xWindow="0" yWindow="0" windowWidth="28800"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<sst xmlns="http://schemas.openxmlformats.org/spreadsheetml/2006/main" count="236" uniqueCount="119">
  <si>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</si>
  <si>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</si>
  <si>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</si>
  <si>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</si>
  <si>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</si>
  <si>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</si>
  <si>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</si>
  <si>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</si>
  <si>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</si>
  <si>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</si>
  <si>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</si>
  <si>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</si>
  <si>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</si>
  <si>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</si>
  <si>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</si>
  <si>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</si>
  <si>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</si>
  <si>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</si>
  <si>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</si>
  <si>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</si>
  <si>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</si>
  <si>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</si>
  <si>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</si>
  <si>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</si>
  <si>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</si>
  <si>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</si>
  <si>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</si>
  <si>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</si>
  <si>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</si>
  <si>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</si>
  <si>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</si>
  <si>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</si>
  <si>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</si>
  <si>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</si>
  <si>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</si>
  <si>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</si>
  <si>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</si>
  <si>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</si>
  <si>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</si>
  <si>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</si>
  <si>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</si>
  <si>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</si>
  <si>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</si>
  <si>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</si>
  <si>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</si>
  <si>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</si>
  <si>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</si>
  <si>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</si>
  <si>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</si>
  <si>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</si>
  <si>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</si>
  <si>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</si>
  <si>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</si>
  <si>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</si>
  <si>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</si>
  <si>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</si>
  <si>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</si>
  <si>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</si>
  <si>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</si>
  <si>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</si>
  <si>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</si>
  <si>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</si>
  <si>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</si>
  <si>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</si>
  <si>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</si>
  <si>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</si>
  <si>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</si>
  <si>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</si>
  <si>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</si>
  <si>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</si>
  <si>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</si>
  <si>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</si>
  <si>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</si>
  <si>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</si>
  <si>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</si>
  <si>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</si>
  <si>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</si>
  <si>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</si>
  <si>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</si>
  <si>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</si>
  <si>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</si>
  <si>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</si>
  <si>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</si>
  <si>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</si>
  <si>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</si>
  <si>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</si>
  <si>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</si>
  <si>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</si>
  <si>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</si>
  <si>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</si>
  <si>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</si>
  <si>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</si>
  <si>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</si>
  <si>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</si>
  <si>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</si>
  <si>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</si>
  <si>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</si>
  <si>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</si>
  <si>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</si>
  <si>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</si>
  <si>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</si>
  <si>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</si>
  <si>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</si>
  <si>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</si>
  <si>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</si>
  <si>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</si>
  <si>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</si>
  <si>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</si>
  <si>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</si>
  <si>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</si>
  <si>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</si>
  <si>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</si>
  <si>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</si>
  <si>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</si>
  <si>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</si>
  <si>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</si>
  <si>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整備は昭和63年度から着手しており、現時点では耐用年数に達していないため、管渠の更新は実施していない。
　しかしながら、今後の施設の点検・調査計画及び改修・修繕計画を明確化し、持続的な下水道サービスの提供と更新費用の平準化に取り組んで行くため、令和元年度に令和２年度から５カ年のストックマネジメント計画を策定し、老朽化対策に取り組んでいる。</t>
    <rPh sb="165" eb="166">
      <t>ク</t>
    </rPh>
    <phoneticPr fontId="4"/>
  </si>
  <si>
    <t>①収益的収支比率
　前年度と比べ6.62ポイント下回っている。総収益のうち分流式下水道に要する経費等の一般会計繰入金及び令和２年度からの地方公営企業法適用に伴う打切決算（以下「打切決算」という。）により、下水道使用料が減少したことが主な要因となっている。
④企業債残高対事業規模比率
　前年度と比べ比率が上回っており、地方債に対する一般会計負担額が減少したことが主な要因となっている。
⑤経費回収率　⑥汚水処理原価
　回収率は前年度に比べ9.05ポイント下回っている。打切決算に伴う下水道使用料減少が主な要因となっている。汚水処理原価は前年度を4.45円上回っている。維持管理費の割合が減少しているが、汚水処理費用を使用料で賄えていない状況となっている。
⑦施設利用率
　利用率が前年度から0.13ポイント下回っている。晴天時における汚水処理水量が減少したことが主な要因と考えられる。
⑧水洗化率
　前年度から1.33ポイント上回っている。排水区域における水洗化人口の割合が増加したが、未だ類似団体の平均を下回っている状況にある。
　総合的な分析において、令和元年度は打切決算のため前年度以前との比較・分析は難しいが、施設利用率及び水洗化率は類似団体の平均を下回っていることから、今後も引き続き、接続促進による水洗化率向上に努める必要があると考える。これ以外の項目については、類似団体の平均を上回っているが、更なる経営改善を進める必要があると考える。</t>
    <rPh sb="24" eb="25">
      <t>シタ</t>
    </rPh>
    <rPh sb="49" eb="50">
      <t>トウ</t>
    </rPh>
    <rPh sb="58" eb="59">
      <t>オヨ</t>
    </rPh>
    <rPh sb="60" eb="62">
      <t>レイワ</t>
    </rPh>
    <rPh sb="63" eb="65">
      <t>ネンド</t>
    </rPh>
    <rPh sb="68" eb="70">
      <t>チホウ</t>
    </rPh>
    <rPh sb="70" eb="72">
      <t>コウエイ</t>
    </rPh>
    <rPh sb="72" eb="74">
      <t>キギョウ</t>
    </rPh>
    <rPh sb="74" eb="75">
      <t>ホウ</t>
    </rPh>
    <rPh sb="75" eb="77">
      <t>テキヨウ</t>
    </rPh>
    <rPh sb="78" eb="79">
      <t>トモナ</t>
    </rPh>
    <rPh sb="80" eb="82">
      <t>ウチキ</t>
    </rPh>
    <rPh sb="82" eb="84">
      <t>ケッサン</t>
    </rPh>
    <rPh sb="85" eb="87">
      <t>イカ</t>
    </rPh>
    <rPh sb="88" eb="90">
      <t>ウチキ</t>
    </rPh>
    <rPh sb="90" eb="92">
      <t>ケッサン</t>
    </rPh>
    <rPh sb="102" eb="105">
      <t>ゲスイドウ</t>
    </rPh>
    <rPh sb="105" eb="108">
      <t>シヨウリョウ</t>
    </rPh>
    <rPh sb="109" eb="111">
      <t>ゲンショウ</t>
    </rPh>
    <rPh sb="152" eb="153">
      <t>ウエ</t>
    </rPh>
    <rPh sb="163" eb="164">
      <t>タイ</t>
    </rPh>
    <rPh sb="166" eb="168">
      <t>イッパン</t>
    </rPh>
    <rPh sb="168" eb="170">
      <t>カイケイ</t>
    </rPh>
    <rPh sb="170" eb="172">
      <t>フタン</t>
    </rPh>
    <rPh sb="172" eb="173">
      <t>ガク</t>
    </rPh>
    <rPh sb="174" eb="176">
      <t>ゲンショウ</t>
    </rPh>
    <rPh sb="239" eb="240">
      <t>トモナ</t>
    </rPh>
    <rPh sb="277" eb="278">
      <t>ウエ</t>
    </rPh>
    <rPh sb="367" eb="369">
      <t>オスイ</t>
    </rPh>
    <rPh sb="369" eb="371">
      <t>ショリ</t>
    </rPh>
    <rPh sb="371" eb="373">
      <t>スイリョウ</t>
    </rPh>
    <rPh sb="374" eb="376">
      <t>ゲンショウ</t>
    </rPh>
    <rPh sb="479" eb="481">
      <t>レイワ</t>
    </rPh>
    <rPh sb="481" eb="482">
      <t>モト</t>
    </rPh>
    <rPh sb="482" eb="484">
      <t>ネンド</t>
    </rPh>
    <rPh sb="485" eb="487">
      <t>ウチキ</t>
    </rPh>
    <rPh sb="487" eb="489">
      <t>ケッサン</t>
    </rPh>
    <rPh sb="492" eb="495">
      <t>ゼンネンド</t>
    </rPh>
    <rPh sb="495" eb="497">
      <t>イゼン</t>
    </rPh>
    <rPh sb="499" eb="501">
      <t>ヒカク</t>
    </rPh>
    <rPh sb="502" eb="504">
      <t>ブンセキ</t>
    </rPh>
    <rPh sb="505" eb="506">
      <t>ムズカ</t>
    </rPh>
    <rPh sb="510" eb="512">
      <t>シセツ</t>
    </rPh>
    <rPh sb="512" eb="514">
      <t>リヨウ</t>
    </rPh>
    <rPh sb="514" eb="515">
      <t>リツ</t>
    </rPh>
    <rPh sb="515" eb="516">
      <t>オヨ</t>
    </rPh>
    <rPh sb="517" eb="520">
      <t>スイセンカ</t>
    </rPh>
    <rPh sb="520" eb="521">
      <t>リツ</t>
    </rPh>
    <rPh sb="578" eb="580">
      <t>イガイ</t>
    </rPh>
    <rPh sb="581" eb="583">
      <t>コウモク</t>
    </rPh>
    <rPh sb="597" eb="598">
      <t>ウエ</t>
    </rPh>
    <rPh sb="605" eb="606">
      <t>サラ</t>
    </rPh>
    <rPh sb="608" eb="610">
      <t>ケイエイ</t>
    </rPh>
    <rPh sb="610" eb="612">
      <t>カイゼン</t>
    </rPh>
    <rPh sb="613" eb="614">
      <t>スス</t>
    </rPh>
    <phoneticPr fontId="4"/>
  </si>
  <si>
    <t>　本市の公共下水道整備は、令和５年度の整備完了を目指して、コスト縮減を図りながら計画的に整備を進めている。
　管理面では、持続的な下水道サービスの提供を行うため、令和２年度から地方公営企業法を適用した。また令和２年度から５カ年のストックマネジメント計画を策定し老朽化対策に取り組んでいる。
　健全な下水道事業の経営に向けた水洗化率の向上については、現在実施している水洗化の融資あっせん制度や排水設備工事補助金制度を継続し、市民の負担軽減を図りながら水洗化率の向上に努める。併せて、現行使用料体系と施設管理費等を分析しながら、適正時期の使用料の改定に向けても検討する。</t>
    <rPh sb="94" eb="95">
      <t>ホウ</t>
    </rPh>
    <rPh sb="264" eb="266">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</si>
</sst>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0E-4AD9-8434-4ED71955F10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c:v>
                </c:pt>
                <c:pt idx="2">
                  <c:v>0.13</c:v>
                </c:pt>
                <c:pt idx="3">
                  <c:v>0.12</c:v>
                </c:pt>
                <c:pt idx="4">
                  <c:v>0.1</c:v>
                </c:pt>
              </c:numCache>
            </c:numRef>
          </c:val>
          <c:smooth val="0"/>
          <c:extLst>
            <c:ext xmlns:c16="http://schemas.microsoft.com/office/drawing/2014/chart" uri="{C3380CC4-5D6E-409C-BE32-E72D297353CC}">
              <c16:uniqueId val="{00000001-290E-4AD9-8434-4ED71955F10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47.44</c:v>
                </c:pt>
                <c:pt idx="1">
                  <c:v>48.61</c:v>
                </c:pt>
                <c:pt idx="2">
                  <c:v>49.38</c:v>
                </c:pt>
                <c:pt idx="3">
                  <c:v>39.78</c:v>
                </c:pt>
                <c:pt idx="4">
                  <c:v>39.65</c:v>
                </c:pt>
              </c:numCache>
            </c:numRef>
          </c:val>
          <c:extLst>
            <c:ext xmlns:c16="http://schemas.microsoft.com/office/drawing/2014/chart" uri="{C3380CC4-5D6E-409C-BE32-E72D297353CC}">
              <c16:uniqueId val="{00000000-7D40-4794-94AA-70D239D769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49.25</c:v>
                </c:pt>
                <c:pt idx="2">
                  <c:v>50.24</c:v>
                </c:pt>
                <c:pt idx="3">
                  <c:v>49.68</c:v>
                </c:pt>
                <c:pt idx="4">
                  <c:v>49.27</c:v>
                </c:pt>
              </c:numCache>
            </c:numRef>
          </c:val>
          <c:smooth val="0"/>
          <c:extLst>
            <c:ext xmlns:c16="http://schemas.microsoft.com/office/drawing/2014/chart" uri="{C3380CC4-5D6E-409C-BE32-E72D297353CC}">
              <c16:uniqueId val="{00000001-7D40-4794-94AA-70D239D769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74.58</c:v>
                </c:pt>
                <c:pt idx="1">
                  <c:v>76.180000000000007</c:v>
                </c:pt>
                <c:pt idx="2">
                  <c:v>76.959999999999994</c:v>
                </c:pt>
                <c:pt idx="3">
                  <c:v>77.61</c:v>
                </c:pt>
                <c:pt idx="4">
                  <c:v>78.94</c:v>
                </c:pt>
              </c:numCache>
            </c:numRef>
          </c:val>
          <c:extLst>
            <c:ext xmlns:c16="http://schemas.microsoft.com/office/drawing/2014/chart" uri="{C3380CC4-5D6E-409C-BE32-E72D297353CC}">
              <c16:uniqueId val="{00000000-FBB2-4063-938E-A6AF873618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84.12</c:v>
                </c:pt>
                <c:pt idx="2">
                  <c:v>84.17</c:v>
                </c:pt>
                <c:pt idx="3">
                  <c:v>83.35</c:v>
                </c:pt>
                <c:pt idx="4">
                  <c:v>83.16</c:v>
                </c:pt>
              </c:numCache>
            </c:numRef>
          </c:val>
          <c:smooth val="0"/>
          <c:extLst>
            <c:ext xmlns:c16="http://schemas.microsoft.com/office/drawing/2014/chart" uri="{C3380CC4-5D6E-409C-BE32-E72D297353CC}">
              <c16:uniqueId val="{00000001-FBB2-4063-938E-A6AF873618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77.97</c:v>
                </c:pt>
                <c:pt idx="1">
                  <c:v>71.19</c:v>
                </c:pt>
                <c:pt idx="2">
                  <c:v>61.35</c:v>
                </c:pt>
                <c:pt idx="3">
                  <c:v>65.319999999999993</c:v>
                </c:pt>
                <c:pt idx="4">
                  <c:v>58.7</c:v>
                </c:pt>
              </c:numCache>
            </c:numRef>
          </c:val>
          <c:extLst>
            <c:ext xmlns:c16="http://schemas.microsoft.com/office/drawing/2014/chart" uri="{C3380CC4-5D6E-409C-BE32-E72D297353CC}">
              <c16:uniqueId val="{00000000-ECAD-4689-A19B-2AA4661470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AD-4689-A19B-2AA4661470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B-4B73-9296-20D9242D45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B-4B73-9296-20D9242D45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5-410A-A65F-748D7AFB86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5-410A-A65F-748D7AFB86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34-4289-AF64-D740A26CBF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34-4289-AF64-D740A26CBF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4-42BA-B67D-3675C2481C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4-42BA-B67D-3675C2481C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1117.95</c:v>
                </c:pt>
                <c:pt idx="1">
                  <c:v>552.86</c:v>
                </c:pt>
                <c:pt idx="2">
                  <c:v>751.11</c:v>
                </c:pt>
                <c:pt idx="3">
                  <c:v>443.76</c:v>
                </c:pt>
                <c:pt idx="4">
                  <c:v>606.94000000000005</c:v>
                </c:pt>
              </c:numCache>
            </c:numRef>
          </c:val>
          <c:extLst>
            <c:ext xmlns:c16="http://schemas.microsoft.com/office/drawing/2014/chart" uri="{C3380CC4-5D6E-409C-BE32-E72D297353CC}">
              <c16:uniqueId val="{00000000-F287-4AE5-8A21-4879071CF7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1047.6500000000001</c:v>
                </c:pt>
                <c:pt idx="2">
                  <c:v>1124.26</c:v>
                </c:pt>
                <c:pt idx="3">
                  <c:v>1048.23</c:v>
                </c:pt>
                <c:pt idx="4">
                  <c:v>1130.42</c:v>
                </c:pt>
              </c:numCache>
            </c:numRef>
          </c:val>
          <c:smooth val="0"/>
          <c:extLst>
            <c:ext xmlns:c16="http://schemas.microsoft.com/office/drawing/2014/chart" uri="{C3380CC4-5D6E-409C-BE32-E72D297353CC}">
              <c16:uniqueId val="{00000001-F287-4AE5-8A21-4879071CF7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73.92</c:v>
                </c:pt>
                <c:pt idx="1">
                  <c:v>80.02</c:v>
                </c:pt>
                <c:pt idx="2">
                  <c:v>70.739999999999995</c:v>
                </c:pt>
                <c:pt idx="3">
                  <c:v>83.91</c:v>
                </c:pt>
                <c:pt idx="4">
                  <c:v>74.86</c:v>
                </c:pt>
              </c:numCache>
            </c:numRef>
          </c:val>
          <c:extLst>
            <c:ext xmlns:c16="http://schemas.microsoft.com/office/drawing/2014/chart" uri="{C3380CC4-5D6E-409C-BE32-E72D297353CC}">
              <c16:uniqueId val="{00000000-1EAF-4782-88BD-22E6626105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74.040000000000006</c:v>
                </c:pt>
                <c:pt idx="2">
                  <c:v>80.58</c:v>
                </c:pt>
                <c:pt idx="3">
                  <c:v>78.92</c:v>
                </c:pt>
                <c:pt idx="4">
                  <c:v>74.17</c:v>
                </c:pt>
              </c:numCache>
            </c:numRef>
          </c:val>
          <c:smooth val="0"/>
          <c:extLst>
            <c:ext xmlns:c16="http://schemas.microsoft.com/office/drawing/2014/chart" uri="{C3380CC4-5D6E-409C-BE32-E72D297353CC}">
              <c16:uniqueId val="{00000001-1EAF-4782-88BD-22E6626105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235.45</c:v>
                </c:pt>
                <c:pt idx="1">
                  <c:v>218.14</c:v>
                </c:pt>
                <c:pt idx="2">
                  <c:v>246.6</c:v>
                </c:pt>
                <c:pt idx="3">
                  <c:v>208.83</c:v>
                </c:pt>
                <c:pt idx="4">
                  <c:v>213.28</c:v>
                </c:pt>
              </c:numCache>
            </c:numRef>
          </c:val>
          <c:extLst>
            <c:ext xmlns:c16="http://schemas.microsoft.com/office/drawing/2014/chart" uri="{C3380CC4-5D6E-409C-BE32-E72D297353CC}">
              <c16:uniqueId val="{00000000-D6BF-44BB-A786-FEFD15131C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235.61</c:v>
                </c:pt>
                <c:pt idx="2">
                  <c:v>216.21</c:v>
                </c:pt>
                <c:pt idx="3">
                  <c:v>220.31</c:v>
                </c:pt>
                <c:pt idx="4">
                  <c:v>230.95</c:v>
                </c:pt>
              </c:numCache>
            </c:numRef>
          </c:val>
          <c:smooth val="0"/>
          <c:extLst>
            <c:ext xmlns:c16="http://schemas.microsoft.com/office/drawing/2014/chart" uri="{C3380CC4-5D6E-409C-BE32-E72D297353CC}">
              <c16:uniqueId val="{00000001-D6BF-44BB-A786-FEFD15131C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5" zoomScale="115" zoomScaleNormal="115" workbookViewId="0">
      <selection activeCell="CC60" sqref="CC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登米市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78596</v>
      </c>
      <c r="AM8" s="51"/>
      <c r="AN8" s="51"/>
      <c r="AO8" s="51"/>
      <c r="AP8" s="51"/>
      <c r="AQ8" s="51"/>
      <c r="AR8" s="51"/>
      <c r="AS8" s="51"/>
      <c r="AT8" s="46">
        <f>データ!T6</f>
        <v>536.12</v>
      </c>
      <c r="AU8" s="46"/>
      <c r="AV8" s="46"/>
      <c r="AW8" s="46"/>
      <c r="AX8" s="46"/>
      <c r="AY8" s="46"/>
      <c r="AZ8" s="46"/>
      <c r="BA8" s="46"/>
      <c r="BB8" s="46">
        <f>データ!U6</f>
        <v>146.6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23.41</v>
      </c>
      <c r="Q10" s="46"/>
      <c r="R10" s="46"/>
      <c r="S10" s="46"/>
      <c r="T10" s="46"/>
      <c r="U10" s="46"/>
      <c r="V10" s="46"/>
      <c r="W10" s="46">
        <f>データ!Q6</f>
        <v>65</v>
      </c>
      <c r="X10" s="46"/>
      <c r="Y10" s="46"/>
      <c r="Z10" s="46"/>
      <c r="AA10" s="46"/>
      <c r="AB10" s="46"/>
      <c r="AC10" s="46"/>
      <c r="AD10" s="51">
        <f>データ!R6</f>
        <v>3141</v>
      </c>
      <c r="AE10" s="51"/>
      <c r="AF10" s="51"/>
      <c r="AG10" s="51"/>
      <c r="AH10" s="51"/>
      <c r="AI10" s="51"/>
      <c r="AJ10" s="51"/>
      <c r="AK10" s="2"/>
      <c r="AL10" s="51">
        <f>データ!V6</f>
        <v>18247</v>
      </c>
      <c r="AM10" s="51"/>
      <c r="AN10" s="51"/>
      <c r="AO10" s="51"/>
      <c r="AP10" s="51"/>
      <c r="AQ10" s="51"/>
      <c r="AR10" s="51"/>
      <c r="AS10" s="51"/>
      <c r="AT10" s="46">
        <f>データ!W6</f>
        <v>7.69</v>
      </c>
      <c r="AU10" s="46"/>
      <c r="AV10" s="46"/>
      <c r="AW10" s="46"/>
      <c r="AX10" s="46"/>
      <c r="AY10" s="46"/>
      <c r="AZ10" s="46"/>
      <c r="BA10" s="46"/>
      <c r="BB10" s="46">
        <f>データ!X6</f>
        <v>2372.8200000000002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117</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DHgM38wDgvEEZgeIJ+fceo1Hh0qF4mxhf3lIHI+2O5tu85VWVRNUSgp7ZDmcSANLZObhsHRD92ROE/pk0ZxqFg==" saltValue="SGO3j9GX1I/ll69g3eNa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9" t="s">
        <v>53</v>
      </c>
      <c r="I3" s="90"/>
      <c r="J3" s="90"/>
      <c r="K3" s="90"/>
      <c r="L3" s="90"/>
      <c r="M3" s="90"/>
      <c r="N3" s="90"/>
      <c r="O3" s="90"/>
      <c r="P3" s="90"/>
      <c r="Q3" s="90"/>
      <c r="R3" s="90"/>
      <c r="S3" s="90"/>
      <c r="T3" s="90"/>
      <c r="U3" s="90"/>
      <c r="V3" s="90"/>
      <c r="W3" s="90"/>
      <c r="X3" s="91"/>
      <c r="Y3" s="95" t="s">
        <v>54</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55</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56</v>
      </c>
      <c r="B4" s="30"/>
      <c r="C4" s="30"/>
      <c r="D4" s="30"/>
      <c r="E4" s="30"/>
      <c r="F4" s="30"/>
      <c r="G4" s="30"/>
      <c r="H4" s="92"/>
      <c r="I4" s="93"/>
      <c r="J4" s="93"/>
      <c r="K4" s="93"/>
      <c r="L4" s="93"/>
      <c r="M4" s="93"/>
      <c r="N4" s="93"/>
      <c r="O4" s="93"/>
      <c r="P4" s="93"/>
      <c r="Q4" s="93"/>
      <c r="R4" s="93"/>
      <c r="S4" s="93"/>
      <c r="T4" s="93"/>
      <c r="U4" s="93"/>
      <c r="V4" s="93"/>
      <c r="W4" s="93"/>
      <c r="X4" s="94"/>
      <c r="Y4" s="88" t="s">
        <v>57</v>
      </c>
      <c r="Z4" s="88"/>
      <c r="AA4" s="88"/>
      <c r="AB4" s="88"/>
      <c r="AC4" s="88"/>
      <c r="AD4" s="88"/>
      <c r="AE4" s="88"/>
      <c r="AF4" s="88"/>
      <c r="AG4" s="88"/>
      <c r="AH4" s="88"/>
      <c r="AI4" s="88"/>
      <c r="AJ4" s="88" t="s">
        <v>58</v>
      </c>
      <c r="AK4" s="88"/>
      <c r="AL4" s="88"/>
      <c r="AM4" s="88"/>
      <c r="AN4" s="88"/>
      <c r="AO4" s="88"/>
      <c r="AP4" s="88"/>
      <c r="AQ4" s="88"/>
      <c r="AR4" s="88"/>
      <c r="AS4" s="88"/>
      <c r="AT4" s="88"/>
      <c r="AU4" s="88" t="s">
        <v>59</v>
      </c>
      <c r="AV4" s="88"/>
      <c r="AW4" s="88"/>
      <c r="AX4" s="88"/>
      <c r="AY4" s="88"/>
      <c r="AZ4" s="88"/>
      <c r="BA4" s="88"/>
      <c r="BB4" s="88"/>
      <c r="BC4" s="88"/>
      <c r="BD4" s="88"/>
      <c r="BE4" s="88"/>
      <c r="BF4" s="88" t="s">
        <v>60</v>
      </c>
      <c r="BG4" s="88"/>
      <c r="BH4" s="88"/>
      <c r="BI4" s="88"/>
      <c r="BJ4" s="88"/>
      <c r="BK4" s="88"/>
      <c r="BL4" s="88"/>
      <c r="BM4" s="88"/>
      <c r="BN4" s="88"/>
      <c r="BO4" s="88"/>
      <c r="BP4" s="88"/>
      <c r="BQ4" s="88" t="s">
        <v>61</v>
      </c>
      <c r="BR4" s="88"/>
      <c r="BS4" s="88"/>
      <c r="BT4" s="88"/>
      <c r="BU4" s="88"/>
      <c r="BV4" s="88"/>
      <c r="BW4" s="88"/>
      <c r="BX4" s="88"/>
      <c r="BY4" s="88"/>
      <c r="BZ4" s="88"/>
      <c r="CA4" s="88"/>
      <c r="CB4" s="88" t="s">
        <v>62</v>
      </c>
      <c r="CC4" s="88"/>
      <c r="CD4" s="88"/>
      <c r="CE4" s="88"/>
      <c r="CF4" s="88"/>
      <c r="CG4" s="88"/>
      <c r="CH4" s="88"/>
      <c r="CI4" s="88"/>
      <c r="CJ4" s="88"/>
      <c r="CK4" s="88"/>
      <c r="CL4" s="88"/>
      <c r="CM4" s="88" t="s">
        <v>63</v>
      </c>
      <c r="CN4" s="88"/>
      <c r="CO4" s="88"/>
      <c r="CP4" s="88"/>
      <c r="CQ4" s="88"/>
      <c r="CR4" s="88"/>
      <c r="CS4" s="88"/>
      <c r="CT4" s="88"/>
      <c r="CU4" s="88"/>
      <c r="CV4" s="88"/>
      <c r="CW4" s="88"/>
      <c r="CX4" s="88" t="s">
        <v>64</v>
      </c>
      <c r="CY4" s="88"/>
      <c r="CZ4" s="88"/>
      <c r="DA4" s="88"/>
      <c r="DB4" s="88"/>
      <c r="DC4" s="88"/>
      <c r="DD4" s="88"/>
      <c r="DE4" s="88"/>
      <c r="DF4" s="88"/>
      <c r="DG4" s="88"/>
      <c r="DH4" s="88"/>
      <c r="DI4" s="88" t="s">
        <v>65</v>
      </c>
      <c r="DJ4" s="88"/>
      <c r="DK4" s="88"/>
      <c r="DL4" s="88"/>
      <c r="DM4" s="88"/>
      <c r="DN4" s="88"/>
      <c r="DO4" s="88"/>
      <c r="DP4" s="88"/>
      <c r="DQ4" s="88"/>
      <c r="DR4" s="88"/>
      <c r="DS4" s="88"/>
      <c r="DT4" s="88" t="s">
        <v>66</v>
      </c>
      <c r="DU4" s="88"/>
      <c r="DV4" s="88"/>
      <c r="DW4" s="88"/>
      <c r="DX4" s="88"/>
      <c r="DY4" s="88"/>
      <c r="DZ4" s="88"/>
      <c r="EA4" s="88"/>
      <c r="EB4" s="88"/>
      <c r="EC4" s="88"/>
      <c r="ED4" s="88"/>
      <c r="EE4" s="88" t="s">
        <v>67</v>
      </c>
      <c r="EF4" s="88"/>
      <c r="EG4" s="88"/>
      <c r="EH4" s="88"/>
      <c r="EI4" s="88"/>
      <c r="EJ4" s="88"/>
      <c r="EK4" s="88"/>
      <c r="EL4" s="88"/>
      <c r="EM4" s="88"/>
      <c r="EN4" s="88"/>
      <c r="EO4" s="88"/>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42129</v>
      </c>
      <c r="D6" s="33">
        <f t="shared" si="3"/>
        <v>47</v>
      </c>
      <c r="E6" s="33">
        <f t="shared" si="3"/>
        <v>17</v>
      </c>
      <c r="F6" s="33">
        <f t="shared" si="3"/>
        <v>1</v>
      </c>
      <c r="G6" s="33">
        <f t="shared" si="3"/>
        <v>0</v>
      </c>
      <c r="H6" s="33" t="str">
        <f t="shared" si="3"/>
        <v>宮城県　登米市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23.41</v>
      </c>
      <c r="Q6" s="34">
        <f t="shared" si="3"/>
        <v>65</v>
      </c>
      <c r="R6" s="34">
        <f t="shared" si="3"/>
        <v>3141</v>
      </c>
      <c r="S6" s="34">
        <f t="shared" si="3"/>
        <v>78596</v>
      </c>
      <c r="T6" s="34">
        <f t="shared" si="3"/>
        <v>536.12</v>
      </c>
      <c r="U6" s="34">
        <f t="shared" si="3"/>
        <v>146.6</v>
      </c>
      <c r="V6" s="34">
        <f t="shared" si="3"/>
        <v>18247</v>
      </c>
      <c r="W6" s="34">
        <f t="shared" si="3"/>
        <v>7.69</v>
      </c>
      <c r="X6" s="34">
        <f t="shared" si="3"/>
        <v>2372.8200000000002</v>
      </c>
      <c r="Y6" s="35">
        <f>IF(Y7="",NA(),Y7)</f>
        <v>77.97</v>
      </c>
      <c r="Z6" s="35">
        <f t="shared" ref="Z6:AH6" si="4">IF(Z7="",NA(),Z7)</f>
        <v>71.19</v>
      </c>
      <c r="AA6" s="35">
        <f t="shared" si="4"/>
        <v>61.35</v>
      </c>
      <c r="AB6" s="35">
        <f t="shared" si="4"/>
        <v>65.319999999999993</v>
      </c>
      <c r="AC6" s="35">
        <f t="shared" si="4"/>
        <v>58.7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1117.95</v>
      </c>
      <c r="BG6" s="35">
        <f t="shared" ref="BG6:BO6" si="7">IF(BG7="",NA(),BG7)</f>
        <v>552.86</v>
      </c>
      <c r="BH6" s="35">
        <f t="shared" si="7"/>
        <v>751.11</v>
      </c>
      <c r="BI6" s="35">
        <f t="shared" si="7"/>
        <v>443.76</v>
      </c>
      <c r="BJ6" s="35">
        <f t="shared" si="7"/>
        <v>606.94000000000005</v>
      </c>
      <c r="BK6" s="35">
        <f t="shared" si="7"/>
        <v>1118.56</v>
      </c>
      <c r="BL6" s="35">
        <f t="shared" si="7"/>
        <v>1047.6500000000001</v>
      </c>
      <c r="BM6" s="35">
        <f t="shared" si="7"/>
        <v>1124.26</v>
      </c>
      <c r="BN6" s="35">
        <f t="shared" si="7"/>
        <v>1048.23</v>
      </c>
      <c r="BO6" s="35">
        <f t="shared" si="7"/>
        <v>1130.42</v>
      </c>
      <c r="BP6" s="34" t="str">
        <f>IF(BP7="","",IF(BP7="-","【-】","【"&amp;SUBSTITUTE(TEXT(BP7,"#,##0.00"),"-","△")&amp;"】"))</f>
        <v>【682.51】</v>
      </c>
      <c r="BQ6" s="35">
        <f>IF(BQ7="",NA(),BQ7)</f>
        <v>73.92</v>
      </c>
      <c r="BR6" s="35">
        <f t="shared" ref="BR6:BZ6" si="8">IF(BR7="",NA(),BR7)</f>
        <v>80.02</v>
      </c>
      <c r="BS6" s="35">
        <f t="shared" si="8"/>
        <v>70.739999999999995</v>
      </c>
      <c r="BT6" s="35">
        <f t="shared" si="8"/>
        <v>83.91</v>
      </c>
      <c r="BU6" s="35">
        <f t="shared" si="8"/>
        <v>74.86</v>
      </c>
      <c r="BV6" s="35">
        <f t="shared" si="8"/>
        <v>72.33</v>
      </c>
      <c r="BW6" s="35">
        <f t="shared" si="8"/>
        <v>74.040000000000006</v>
      </c>
      <c r="BX6" s="35">
        <f t="shared" si="8"/>
        <v>80.58</v>
      </c>
      <c r="BY6" s="35">
        <f t="shared" si="8"/>
        <v>78.92</v>
      </c>
      <c r="BZ6" s="35">
        <f t="shared" si="8"/>
        <v>74.17</v>
      </c>
      <c r="CA6" s="34" t="str">
        <f>IF(CA7="","",IF(CA7="-","【-】","【"&amp;SUBSTITUTE(TEXT(CA7,"#,##0.00"),"-","△")&amp;"】"))</f>
        <v>【100.34】</v>
      </c>
      <c r="CB6" s="35">
        <f>IF(CB7="",NA(),CB7)</f>
        <v>235.45</v>
      </c>
      <c r="CC6" s="35">
        <f t="shared" ref="CC6:CK6" si="9">IF(CC7="",NA(),CC7)</f>
        <v>218.14</v>
      </c>
      <c r="CD6" s="35">
        <f t="shared" si="9"/>
        <v>246.6</v>
      </c>
      <c r="CE6" s="35">
        <f t="shared" si="9"/>
        <v>208.83</v>
      </c>
      <c r="CF6" s="35">
        <f t="shared" si="9"/>
        <v>213.28</v>
      </c>
      <c r="CG6" s="35">
        <f t="shared" si="9"/>
        <v>215.28</v>
      </c>
      <c r="CH6" s="35">
        <f t="shared" si="9"/>
        <v>235.61</v>
      </c>
      <c r="CI6" s="35">
        <f t="shared" si="9"/>
        <v>216.21</v>
      </c>
      <c r="CJ6" s="35">
        <f t="shared" si="9"/>
        <v>220.31</v>
      </c>
      <c r="CK6" s="35">
        <f t="shared" si="9"/>
        <v>230.95</v>
      </c>
      <c r="CL6" s="34" t="str">
        <f>IF(CL7="","",IF(CL7="-","【-】","【"&amp;SUBSTITUTE(TEXT(CL7,"#,##0.00"),"-","△")&amp;"】"))</f>
        <v>【136.15】</v>
      </c>
      <c r="CM6" s="35">
        <f>IF(CM7="",NA(),CM7)</f>
        <v>47.44</v>
      </c>
      <c r="CN6" s="35">
        <f t="shared" ref="CN6:CV6" si="10">IF(CN7="",NA(),CN7)</f>
        <v>48.61</v>
      </c>
      <c r="CO6" s="35">
        <f t="shared" si="10"/>
        <v>49.38</v>
      </c>
      <c r="CP6" s="35">
        <f t="shared" si="10"/>
        <v>39.78</v>
      </c>
      <c r="CQ6" s="35">
        <f t="shared" si="10"/>
        <v>39.65</v>
      </c>
      <c r="CR6" s="35">
        <f t="shared" si="10"/>
        <v>54.67</v>
      </c>
      <c r="CS6" s="35">
        <f t="shared" si="10"/>
        <v>49.25</v>
      </c>
      <c r="CT6" s="35">
        <f t="shared" si="10"/>
        <v>50.24</v>
      </c>
      <c r="CU6" s="35">
        <f t="shared" si="10"/>
        <v>49.68</v>
      </c>
      <c r="CV6" s="35">
        <f t="shared" si="10"/>
        <v>49.27</v>
      </c>
      <c r="CW6" s="34" t="str">
        <f>IF(CW7="","",IF(CW7="-","【-】","【"&amp;SUBSTITUTE(TEXT(CW7,"#,##0.00"),"-","△")&amp;"】"))</f>
        <v>【59.64】</v>
      </c>
      <c r="CX6" s="35">
        <f>IF(CX7="",NA(),CX7)</f>
        <v>74.58</v>
      </c>
      <c r="CY6" s="35">
        <f t="shared" ref="CY6:DG6" si="11">IF(CY7="",NA(),CY7)</f>
        <v>76.180000000000007</v>
      </c>
      <c r="CZ6" s="35">
        <f t="shared" si="11"/>
        <v>76.959999999999994</v>
      </c>
      <c r="DA6" s="35">
        <f t="shared" si="11"/>
        <v>77.61</v>
      </c>
      <c r="DB6" s="35">
        <f t="shared" si="11"/>
        <v>78.94</v>
      </c>
      <c r="DC6" s="35">
        <f t="shared" si="11"/>
        <v>83.8</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42129</v>
      </c>
      <c r="D7" s="37">
        <v>47</v>
      </c>
      <c r="E7" s="37">
        <v>17</v>
      </c>
      <c r="F7" s="37">
        <v>1</v>
      </c>
      <c r="G7" s="37">
        <v>0</v>
      </c>
      <c r="H7" s="37" t="s">
        <v>97</v>
      </c>
      <c r="I7" s="37" t="s">
        <v>98</v>
      </c>
      <c r="J7" s="37" t="s">
        <v>99</v>
      </c>
      <c r="K7" s="37" t="s">
        <v>100</v>
      </c>
      <c r="L7" s="37" t="s">
        <v>101</v>
      </c>
      <c r="M7" s="37" t="s">
        <v>102</v>
      </c>
      <c r="N7" s="38" t="s">
        <v>103</v>
      </c>
      <c r="O7" s="38" t="s">
        <v>104</v>
      </c>
      <c r="P7" s="38">
        <v>23.41</v>
      </c>
      <c r="Q7" s="38">
        <v>65</v>
      </c>
      <c r="R7" s="38">
        <v>3141</v>
      </c>
      <c r="S7" s="38">
        <v>78596</v>
      </c>
      <c r="T7" s="38">
        <v>536.12</v>
      </c>
      <c r="U7" s="38">
        <v>146.6</v>
      </c>
      <c r="V7" s="38">
        <v>18247</v>
      </c>
      <c r="W7" s="38">
        <v>7.69</v>
      </c>
      <c r="X7" s="38">
        <v>2372.8200000000002</v>
      </c>
      <c r="Y7" s="38">
        <v>77.97</v>
      </c>
      <c r="Z7" s="38">
        <v>71.19</v>
      </c>
      <c r="AA7" s="38">
        <v>61.35</v>
      </c>
      <c r="AB7" s="38">
        <v>65.319999999999993</v>
      </c>
      <c r="AC7" s="38">
        <v>58.7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1117.95</v>
      </c>
      <c r="BG7" s="38">
        <v>552.86</v>
      </c>
      <c r="BH7" s="38">
        <v>751.11</v>
      </c>
      <c r="BI7" s="38">
        <v>443.76</v>
      </c>
      <c r="BJ7" s="38">
        <v>606.94000000000005</v>
      </c>
      <c r="BK7" s="38">
        <v>1118.56</v>
      </c>
      <c r="BL7" s="38">
        <v>1047.6500000000001</v>
      </c>
      <c r="BM7" s="38">
        <v>1124.26</v>
      </c>
      <c r="BN7" s="38">
        <v>1048.23</v>
      </c>
      <c r="BO7" s="38">
        <v>1130.42</v>
      </c>
      <c r="BP7" s="38">
        <v>682.51</v>
      </c>
      <c r="BQ7" s="38">
        <v>73.92</v>
      </c>
      <c r="BR7" s="38">
        <v>80.02</v>
      </c>
      <c r="BS7" s="38">
        <v>70.739999999999995</v>
      </c>
      <c r="BT7" s="38">
        <v>83.91</v>
      </c>
      <c r="BU7" s="38">
        <v>74.86</v>
      </c>
      <c r="BV7" s="38">
        <v>72.33</v>
      </c>
      <c r="BW7" s="38">
        <v>74.040000000000006</v>
      </c>
      <c r="BX7" s="38">
        <v>80.58</v>
      </c>
      <c r="BY7" s="38">
        <v>78.92</v>
      </c>
      <c r="BZ7" s="38">
        <v>74.17</v>
      </c>
      <c r="CA7" s="38">
        <v>100.34</v>
      </c>
      <c r="CB7" s="38">
        <v>235.45</v>
      </c>
      <c r="CC7" s="38">
        <v>218.14</v>
      </c>
      <c r="CD7" s="38">
        <v>246.6</v>
      </c>
      <c r="CE7" s="38">
        <v>208.83</v>
      </c>
      <c r="CF7" s="38">
        <v>213.28</v>
      </c>
      <c r="CG7" s="38">
        <v>215.28</v>
      </c>
      <c r="CH7" s="38">
        <v>235.61</v>
      </c>
      <c r="CI7" s="38">
        <v>216.21</v>
      </c>
      <c r="CJ7" s="38">
        <v>220.31</v>
      </c>
      <c r="CK7" s="38">
        <v>230.95</v>
      </c>
      <c r="CL7" s="38">
        <v>136.15</v>
      </c>
      <c r="CM7" s="38">
        <v>47.44</v>
      </c>
      <c r="CN7" s="38">
        <v>48.61</v>
      </c>
      <c r="CO7" s="38">
        <v>49.38</v>
      </c>
      <c r="CP7" s="38">
        <v>39.78</v>
      </c>
      <c r="CQ7" s="38">
        <v>39.65</v>
      </c>
      <c r="CR7" s="38">
        <v>54.67</v>
      </c>
      <c r="CS7" s="38">
        <v>49.25</v>
      </c>
      <c r="CT7" s="38">
        <v>50.24</v>
      </c>
      <c r="CU7" s="38">
        <v>49.68</v>
      </c>
      <c r="CV7" s="38">
        <v>49.27</v>
      </c>
      <c r="CW7" s="38">
        <v>59.64</v>
      </c>
      <c r="CX7" s="38">
        <v>74.58</v>
      </c>
      <c r="CY7" s="38">
        <v>76.180000000000007</v>
      </c>
      <c r="CZ7" s="38">
        <v>76.959999999999994</v>
      </c>
      <c r="DA7" s="38">
        <v>77.61</v>
      </c>
      <c r="DB7" s="38">
        <v>78.94</v>
      </c>
      <c r="DC7" s="38">
        <v>83.8</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淳</cp:lastModifiedBy>
  <cp:lastPrinted>2021-02-04T06:28:07Z</cp:lastPrinted>
  <dcterms:created xsi:type="dcterms:W3CDTF">2020-12-04T02:42:34Z</dcterms:created>
  <dcterms:modified xsi:type="dcterms:W3CDTF">2021-02-04T06:28:09Z</dcterms:modified>
  <cp:category/>
</cp:coreProperties>
</file>