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mnfilesv\90000000上下水道部\旧　下水道課ファイルサーバー\200-150 経営比較分析関係\R2公営企業に係る「経営比較分析表」の分析調査（3.1.14）\02　県回答\"/>
    </mc:Choice>
  </mc:AlternateContent>
  <workbookProtection workbookAlgorithmName="SHA-512" workbookHashValue="MWraMPB5cWbnN4BzMynGs0NJs+2ulONobkFJmPM56fNOn3A3pyK/OlLPQwvYcVIaI6ddLwlC2O7MVLCeGWI7dw==" workbookSaltValue="ZjB0c9NV9pPZ4vkmRLPWWg==" workbookSpinCount="100000" lockStructure="1"/>
  <bookViews>
    <workbookView xWindow="0" yWindow="0" windowWidth="28800" windowHeight="1224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<sst xmlns="http://schemas.openxmlformats.org/spreadsheetml/2006/main" count="236" uniqueCount="119">
  <si>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</si>
  <si>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</si>
  <si>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</si>
  <si>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</si>
  <si>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</si>
  <si>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</si>
  <si>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</si>
  <si>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</si>
  <si>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</si>
  <si>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</si>
  <si>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</si>
  <si>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</si>
  <si>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</si>
  <si>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</si>
  <si>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</si>
  <si>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</si>
  <si>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</si>
  <si>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</si>
  <si>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</si>
  <si>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</si>
  <si>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</si>
  <si>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</si>
  <si>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</si>
  <si>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</si>
  <si>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</si>
  <si>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</si>
  <si>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</si>
  <si>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</si>
  <si>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</si>
  <si>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</si>
  <si>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</si>
  <si>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</si>
  <si>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</si>
  <si>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</si>
  <si>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</si>
  <si>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</si>
  <si>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</si>
  <si>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</si>
  <si>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</si>
  <si>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</si>
  <si>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</si>
  <si>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</si>
  <si>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</si>
  <si>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</si>
  <si>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</si>
  <si>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</si>
  <si>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</si>
  <si>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</si>
  <si>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</si>
  <si>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</si>
  <si>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</si>
  <si>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</si>
  <si>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</si>
  <si>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</si>
  <si>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</si>
  <si>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</si>
  <si>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</si>
  <si>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</si>
  <si>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</si>
  <si>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</si>
  <si>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</si>
  <si>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</si>
  <si>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</si>
  <si>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</si>
  <si>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</si>
  <si>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</si>
  <si>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</si>
  <si>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</si>
  <si>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</si>
  <si>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</si>
  <si>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</si>
  <si>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</si>
  <si>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</si>
  <si>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</si>
  <si>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</si>
  <si>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</si>
  <si>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</si>
  <si>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</si>
  <si>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</si>
  <si>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</si>
  <si>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</si>
  <si>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</si>
  <si>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</si>
  <si>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</si>
  <si>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</si>
  <si>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</si>
  <si>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</si>
  <si>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</si>
  <si>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</si>
  <si>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</si>
  <si>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</si>
  <si>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</si>
  <si>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</si>
  <si>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</si>
  <si>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</si>
  <si>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</si>
  <si>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</si>
  <si>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</si>
  <si>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登米市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</si>
  <si>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</si>
  <si>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</si>
  <si>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</si>
  <si>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</si>
  <si>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</si>
  <si>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</si>
  <si>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</si>
  <si>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</si>
  <si>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</si>
  <si>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</si>
  <si>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</si>
  <si>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</si>
  <si>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</si>
  <si>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</si>
  <si>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</si>
  <si>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</si>
  <si>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</si>
  <si>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整備は平成２年度から着手しており、現時点では耐用年数に達していないため、管渠の更新は実施していない。
　しかしながら、今後の施設の点検・調査計画及び改修・修繕計画を明確化し、持続的な下水道サービスの提供と更新費用の平準化に取り組んで行くため、令和元年度に令和２年度から５カ年のストックマネジメント計画を策定し、老朽化対策に取り組んでいる。</t>
    <rPh sb="4" eb="6">
      <t>ヘイセイ</t>
    </rPh>
    <rPh sb="164" eb="165">
      <t>ク</t>
    </rPh>
    <phoneticPr fontId="4"/>
  </si>
  <si>
    <t>①収益的収支比率
　前年度と比べ1.78ポイント下回っている。企業債償還金が増加したことが主な要因となっている。
④企業債残高対事業規模比率
　前年度と比べ比率が上回っており、地方債に対する一般会計負担額が減少したことが主な要因となっている。
⑤経費回収率　⑥汚水処理原価
　回収率は前年度に比べ3.68ポイント下回っている。令和２年度からの地方公営企業法適用に伴う打切決算（以下「打切決算」という。）に伴う下水道使用料減少が主な要因となっている。汚水処理原価は前年度を8.57円下回っている。維持管理費の割合が減少しているが、汚水処理費用を使用料で賄えていない状況となっている。
⑦施設利用率
　利用率が前年度から1.49ポイント上回っている。晴天時における汚水処理水量が増加したことが主な要因と考えられる。
⑧水洗化率
　前年度から1.33ポイント上回っている。排水区域における水洗化人口の割合が増加したが、未だ類似団体の平均を下回っている状況にある。
　総合的な分析において、令和元年度は打切決算のため前年度以前との比較・分析は難しいが、水洗化率が類似団体の平均を下回っていることから、今後も引き続き、接続促進による水洗化率向上に努める必要があると考える。これ以外の項目については、類似団体の平均を上回っているが、更なる経営改善を進める必要があると考える。</t>
    <rPh sb="31" eb="33">
      <t>キギョウ</t>
    </rPh>
    <rPh sb="33" eb="34">
      <t>サイ</t>
    </rPh>
    <rPh sb="34" eb="36">
      <t>ショウカン</t>
    </rPh>
    <rPh sb="36" eb="37">
      <t>キン</t>
    </rPh>
    <rPh sb="38" eb="40">
      <t>ゾウカ</t>
    </rPh>
    <rPh sb="240" eb="241">
      <t>シタ</t>
    </rPh>
    <rPh sb="316" eb="317">
      <t>ウエ</t>
    </rPh>
    <rPh sb="323" eb="325">
      <t>セイテン</t>
    </rPh>
    <rPh sb="325" eb="326">
      <t>ジ</t>
    </rPh>
    <rPh sb="330" eb="332">
      <t>オスイ</t>
    </rPh>
    <rPh sb="337" eb="339">
      <t>ゾウカ</t>
    </rPh>
    <rPh sb="465" eb="467">
      <t>ブンセキ</t>
    </rPh>
    <rPh sb="473" eb="476">
      <t>スイセンカ</t>
    </rPh>
    <rPh sb="476" eb="477">
      <t>リツ</t>
    </rPh>
    <rPh sb="569" eb="570">
      <t>スス</t>
    </rPh>
    <phoneticPr fontId="4"/>
  </si>
  <si>
    <t>　本市の公共下水道整備は、令和５年度の整備完了を目指して、コスト縮減を図りながら計画的に整備を進めている。
　管理面では、持続的な下水道サービスの提供を行うため、令和２年度から地方公営企業法を適用した。また令和２年度から５カ年のストックマネジメント計画を策定し老朽化対策に取り組んでいる。
　健全な下水道事業の経営に向けた水洗化率の向上については、現在実施している水洗化の融資あっせん制度や排水設備工事補助金制度を継続し、市民の負担軽減を図りながら水洗化率の向上に努める。併せて、現行使用料体系と施設管理費等を分析しながら、適正時期の使用料の改定に向けても検討する。</t>
    <rPh sb="264" eb="266">
      <t>ジキ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</si>
</sst>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2C2-48FC-BC05-C84CD98C162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52C2-48FC-BC05-C84CD98C162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64.8</c:v>
                </c:pt>
                <c:pt idx="1">
                  <c:v>63.73</c:v>
                </c:pt>
                <c:pt idx="2">
                  <c:v>63.58</c:v>
                </c:pt>
                <c:pt idx="3">
                  <c:v>62.86</c:v>
                </c:pt>
                <c:pt idx="4">
                  <c:v>64.349999999999994</c:v>
                </c:pt>
              </c:numCache>
            </c:numRef>
          </c:val>
          <c:extLst>
            <c:ext xmlns:c16="http://schemas.microsoft.com/office/drawing/2014/chart" uri="{C3380CC4-5D6E-409C-BE32-E72D297353CC}">
              <c16:uniqueId val="{00000000-994A-4310-8BE6-8C800D99896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994A-4310-8BE6-8C800D99896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72.260000000000005</c:v>
                </c:pt>
                <c:pt idx="1">
                  <c:v>72.61</c:v>
                </c:pt>
                <c:pt idx="2">
                  <c:v>73.58</c:v>
                </c:pt>
                <c:pt idx="3">
                  <c:v>74.86</c:v>
                </c:pt>
                <c:pt idx="4">
                  <c:v>76.19</c:v>
                </c:pt>
              </c:numCache>
            </c:numRef>
          </c:val>
          <c:extLst>
            <c:ext xmlns:c16="http://schemas.microsoft.com/office/drawing/2014/chart" uri="{C3380CC4-5D6E-409C-BE32-E72D297353CC}">
              <c16:uniqueId val="{00000000-FB25-488A-B083-19A3BAF2270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FB25-488A-B083-19A3BAF2270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83.33</c:v>
                </c:pt>
                <c:pt idx="1">
                  <c:v>78.17</c:v>
                </c:pt>
                <c:pt idx="2">
                  <c:v>70.790000000000006</c:v>
                </c:pt>
                <c:pt idx="3">
                  <c:v>75.2</c:v>
                </c:pt>
                <c:pt idx="4">
                  <c:v>73.42</c:v>
                </c:pt>
              </c:numCache>
            </c:numRef>
          </c:val>
          <c:extLst>
            <c:ext xmlns:c16="http://schemas.microsoft.com/office/drawing/2014/chart" uri="{C3380CC4-5D6E-409C-BE32-E72D297353CC}">
              <c16:uniqueId val="{00000000-4F1C-4D78-8F12-8A91DAC5BDC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1C-4D78-8F12-8A91DAC5BDC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774-46DF-99DE-A43C0217299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74-46DF-99DE-A43C0217299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9D4-4625-9976-90B483061D7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D4-4625-9976-90B483061D7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A0E-48BB-BB8C-FF228ADA4FA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0E-48BB-BB8C-FF228ADA4FA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C0-417D-AD7A-FD1957793BC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C0-417D-AD7A-FD1957793BC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1270.9000000000001</c:v>
                </c:pt>
                <c:pt idx="1">
                  <c:v>633.95000000000005</c:v>
                </c:pt>
                <c:pt idx="2">
                  <c:v>886.48</c:v>
                </c:pt>
                <c:pt idx="3">
                  <c:v>425.11</c:v>
                </c:pt>
                <c:pt idx="4">
                  <c:v>593.36</c:v>
                </c:pt>
              </c:numCache>
            </c:numRef>
          </c:val>
          <c:extLst>
            <c:ext xmlns:c16="http://schemas.microsoft.com/office/drawing/2014/chart" uri="{C3380CC4-5D6E-409C-BE32-E72D297353CC}">
              <c16:uniqueId val="{00000000-041C-4989-941B-8F8B863B312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041C-4989-941B-8F8B863B312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83.77</c:v>
                </c:pt>
                <c:pt idx="1">
                  <c:v>80.28</c:v>
                </c:pt>
                <c:pt idx="2">
                  <c:v>75.3</c:v>
                </c:pt>
                <c:pt idx="3">
                  <c:v>77.14</c:v>
                </c:pt>
                <c:pt idx="4">
                  <c:v>73.459999999999994</c:v>
                </c:pt>
              </c:numCache>
            </c:numRef>
          </c:val>
          <c:extLst>
            <c:ext xmlns:c16="http://schemas.microsoft.com/office/drawing/2014/chart" uri="{C3380CC4-5D6E-409C-BE32-E72D297353CC}">
              <c16:uniqueId val="{00000000-C11B-40CE-8E3E-B66077B4613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C11B-40CE-8E3E-B66077B4613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204.11</c:v>
                </c:pt>
                <c:pt idx="1">
                  <c:v>215.24</c:v>
                </c:pt>
                <c:pt idx="2">
                  <c:v>227.03</c:v>
                </c:pt>
                <c:pt idx="3">
                  <c:v>221.25</c:v>
                </c:pt>
                <c:pt idx="4">
                  <c:v>212.68</c:v>
                </c:pt>
              </c:numCache>
            </c:numRef>
          </c:val>
          <c:extLst>
            <c:ext xmlns:c16="http://schemas.microsoft.com/office/drawing/2014/chart" uri="{C3380CC4-5D6E-409C-BE32-E72D297353CC}">
              <c16:uniqueId val="{00000000-87CF-4D99-91DF-F51832B87BE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87CF-4D99-91DF-F51832B87BE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53"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宮城県　登米市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78596</v>
      </c>
      <c r="AM8" s="69"/>
      <c r="AN8" s="69"/>
      <c r="AO8" s="69"/>
      <c r="AP8" s="69"/>
      <c r="AQ8" s="69"/>
      <c r="AR8" s="69"/>
      <c r="AS8" s="69"/>
      <c r="AT8" s="68">
        <f>データ!T6</f>
        <v>536.12</v>
      </c>
      <c r="AU8" s="68"/>
      <c r="AV8" s="68"/>
      <c r="AW8" s="68"/>
      <c r="AX8" s="68"/>
      <c r="AY8" s="68"/>
      <c r="AZ8" s="68"/>
      <c r="BA8" s="68"/>
      <c r="BB8" s="68">
        <f>データ!U6</f>
        <v>146.6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22.12</v>
      </c>
      <c r="Q10" s="68"/>
      <c r="R10" s="68"/>
      <c r="S10" s="68"/>
      <c r="T10" s="68"/>
      <c r="U10" s="68"/>
      <c r="V10" s="68"/>
      <c r="W10" s="68">
        <f>データ!Q6</f>
        <v>83.34</v>
      </c>
      <c r="X10" s="68"/>
      <c r="Y10" s="68"/>
      <c r="Z10" s="68"/>
      <c r="AA10" s="68"/>
      <c r="AB10" s="68"/>
      <c r="AC10" s="68"/>
      <c r="AD10" s="69">
        <f>データ!R6</f>
        <v>3141</v>
      </c>
      <c r="AE10" s="69"/>
      <c r="AF10" s="69"/>
      <c r="AG10" s="69"/>
      <c r="AH10" s="69"/>
      <c r="AI10" s="69"/>
      <c r="AJ10" s="69"/>
      <c r="AK10" s="2"/>
      <c r="AL10" s="69">
        <f>データ!V6</f>
        <v>17244</v>
      </c>
      <c r="AM10" s="69"/>
      <c r="AN10" s="69"/>
      <c r="AO10" s="69"/>
      <c r="AP10" s="69"/>
      <c r="AQ10" s="69"/>
      <c r="AR10" s="69"/>
      <c r="AS10" s="69"/>
      <c r="AT10" s="68">
        <f>データ!W6</f>
        <v>8.15</v>
      </c>
      <c r="AU10" s="68"/>
      <c r="AV10" s="68"/>
      <c r="AW10" s="68"/>
      <c r="AX10" s="68"/>
      <c r="AY10" s="68"/>
      <c r="AZ10" s="68"/>
      <c r="BA10" s="68"/>
      <c r="BB10" s="68">
        <f>データ!X6</f>
        <v>2115.83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【1,218.70】</v>
      </c>
      <c r="I86" s="26" t="str">
        <f>データ!CA6</f>
        <v>【74.17】</v>
      </c>
      <c r="J86" s="26" t="str">
        <f>データ!CL6</f>
        <v>【218.56】</v>
      </c>
      <c r="K86" s="26" t="str">
        <f>データ!CW6</f>
        <v>【42.86】</v>
      </c>
      <c r="L86" s="26" t="str">
        <f>データ!DH6</f>
        <v>【84.20】</v>
      </c>
      <c r="M86" s="26" t="s">
        <v>44</v>
      </c>
      <c r="N86" s="26" t="s">
        <v>44</v>
      </c>
      <c r="O86" s="26" t="str">
        <f>データ!EO6</f>
        <v>【0.28】</v>
      </c>
    </row>
  </sheetData>
  <sheetProtection algorithmName="SHA-512" hashValue="RFbuXSXX7NHKI1AehduMJOwspLlLgliXdkCylGpvx+VSM6dLC47FUHWyS+Jbe7zZF4FfVTdMvPRTOjXfR5u/0Q==" saltValue="tIkXMLaIeQVTeepxHjRWz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42129</v>
      </c>
      <c r="D6" s="33">
        <f t="shared" si="3"/>
        <v>47</v>
      </c>
      <c r="E6" s="33">
        <f t="shared" si="3"/>
        <v>17</v>
      </c>
      <c r="F6" s="33">
        <f t="shared" si="3"/>
        <v>4</v>
      </c>
      <c r="G6" s="33">
        <f t="shared" si="3"/>
        <v>0</v>
      </c>
      <c r="H6" s="33" t="str">
        <f t="shared" si="3"/>
        <v>宮城県　登米市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22.12</v>
      </c>
      <c r="Q6" s="34">
        <f t="shared" si="3"/>
        <v>83.34</v>
      </c>
      <c r="R6" s="34">
        <f t="shared" si="3"/>
        <v>3141</v>
      </c>
      <c r="S6" s="34">
        <f t="shared" si="3"/>
        <v>78596</v>
      </c>
      <c r="T6" s="34">
        <f t="shared" si="3"/>
        <v>536.12</v>
      </c>
      <c r="U6" s="34">
        <f t="shared" si="3"/>
        <v>146.6</v>
      </c>
      <c r="V6" s="34">
        <f t="shared" si="3"/>
        <v>17244</v>
      </c>
      <c r="W6" s="34">
        <f t="shared" si="3"/>
        <v>8.15</v>
      </c>
      <c r="X6" s="34">
        <f t="shared" si="3"/>
        <v>2115.83</v>
      </c>
      <c r="Y6" s="35">
        <f>IF(Y7="",NA(),Y7)</f>
        <v>83.33</v>
      </c>
      <c r="Z6" s="35">
        <f t="shared" ref="Z6:AH6" si="4">IF(Z7="",NA(),Z7)</f>
        <v>78.17</v>
      </c>
      <c r="AA6" s="35">
        <f t="shared" si="4"/>
        <v>70.790000000000006</v>
      </c>
      <c r="AB6" s="35">
        <f t="shared" si="4"/>
        <v>75.2</v>
      </c>
      <c r="AC6" s="35">
        <f t="shared" si="4"/>
        <v>73.42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1270.9000000000001</v>
      </c>
      <c r="BG6" s="35">
        <f t="shared" ref="BG6:BO6" si="7">IF(BG7="",NA(),BG7)</f>
        <v>633.95000000000005</v>
      </c>
      <c r="BH6" s="35">
        <f t="shared" si="7"/>
        <v>886.48</v>
      </c>
      <c r="BI6" s="35">
        <f t="shared" si="7"/>
        <v>425.11</v>
      </c>
      <c r="BJ6" s="35">
        <f t="shared" si="7"/>
        <v>593.36</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83.77</v>
      </c>
      <c r="BR6" s="35">
        <f t="shared" ref="BR6:BZ6" si="8">IF(BR7="",NA(),BR7)</f>
        <v>80.28</v>
      </c>
      <c r="BS6" s="35">
        <f t="shared" si="8"/>
        <v>75.3</v>
      </c>
      <c r="BT6" s="35">
        <f t="shared" si="8"/>
        <v>77.14</v>
      </c>
      <c r="BU6" s="35">
        <f t="shared" si="8"/>
        <v>73.459999999999994</v>
      </c>
      <c r="BV6" s="35">
        <f t="shared" si="8"/>
        <v>66.22</v>
      </c>
      <c r="BW6" s="35">
        <f t="shared" si="8"/>
        <v>69.87</v>
      </c>
      <c r="BX6" s="35">
        <f t="shared" si="8"/>
        <v>74.3</v>
      </c>
      <c r="BY6" s="35">
        <f t="shared" si="8"/>
        <v>72.260000000000005</v>
      </c>
      <c r="BZ6" s="35">
        <f t="shared" si="8"/>
        <v>71.84</v>
      </c>
      <c r="CA6" s="34" t="str">
        <f>IF(CA7="","",IF(CA7="-","【-】","【"&amp;SUBSTITUTE(TEXT(CA7,"#,##0.00"),"-","△")&amp;"】"))</f>
        <v>【74.17】</v>
      </c>
      <c r="CB6" s="35">
        <f>IF(CB7="",NA(),CB7)</f>
        <v>204.11</v>
      </c>
      <c r="CC6" s="35">
        <f t="shared" ref="CC6:CK6" si="9">IF(CC7="",NA(),CC7)</f>
        <v>215.24</v>
      </c>
      <c r="CD6" s="35">
        <f t="shared" si="9"/>
        <v>227.03</v>
      </c>
      <c r="CE6" s="35">
        <f t="shared" si="9"/>
        <v>221.25</v>
      </c>
      <c r="CF6" s="35">
        <f t="shared" si="9"/>
        <v>212.68</v>
      </c>
      <c r="CG6" s="35">
        <f t="shared" si="9"/>
        <v>246.72</v>
      </c>
      <c r="CH6" s="35">
        <f t="shared" si="9"/>
        <v>234.96</v>
      </c>
      <c r="CI6" s="35">
        <f t="shared" si="9"/>
        <v>221.81</v>
      </c>
      <c r="CJ6" s="35">
        <f t="shared" si="9"/>
        <v>230.02</v>
      </c>
      <c r="CK6" s="35">
        <f t="shared" si="9"/>
        <v>228.47</v>
      </c>
      <c r="CL6" s="34" t="str">
        <f>IF(CL7="","",IF(CL7="-","【-】","【"&amp;SUBSTITUTE(TEXT(CL7,"#,##0.00"),"-","△")&amp;"】"))</f>
        <v>【218.56】</v>
      </c>
      <c r="CM6" s="35">
        <f>IF(CM7="",NA(),CM7)</f>
        <v>64.8</v>
      </c>
      <c r="CN6" s="35">
        <f t="shared" ref="CN6:CV6" si="10">IF(CN7="",NA(),CN7)</f>
        <v>63.73</v>
      </c>
      <c r="CO6" s="35">
        <f t="shared" si="10"/>
        <v>63.58</v>
      </c>
      <c r="CP6" s="35">
        <f t="shared" si="10"/>
        <v>62.86</v>
      </c>
      <c r="CQ6" s="35">
        <f t="shared" si="10"/>
        <v>64.349999999999994</v>
      </c>
      <c r="CR6" s="35">
        <f t="shared" si="10"/>
        <v>41.35</v>
      </c>
      <c r="CS6" s="35">
        <f t="shared" si="10"/>
        <v>42.9</v>
      </c>
      <c r="CT6" s="35">
        <f t="shared" si="10"/>
        <v>43.36</v>
      </c>
      <c r="CU6" s="35">
        <f t="shared" si="10"/>
        <v>42.56</v>
      </c>
      <c r="CV6" s="35">
        <f t="shared" si="10"/>
        <v>42.47</v>
      </c>
      <c r="CW6" s="34" t="str">
        <f>IF(CW7="","",IF(CW7="-","【-】","【"&amp;SUBSTITUTE(TEXT(CW7,"#,##0.00"),"-","△")&amp;"】"))</f>
        <v>【42.86】</v>
      </c>
      <c r="CX6" s="35">
        <f>IF(CX7="",NA(),CX7)</f>
        <v>72.260000000000005</v>
      </c>
      <c r="CY6" s="35">
        <f t="shared" ref="CY6:DG6" si="11">IF(CY7="",NA(),CY7)</f>
        <v>72.61</v>
      </c>
      <c r="CZ6" s="35">
        <f t="shared" si="11"/>
        <v>73.58</v>
      </c>
      <c r="DA6" s="35">
        <f t="shared" si="11"/>
        <v>74.86</v>
      </c>
      <c r="DB6" s="35">
        <f t="shared" si="11"/>
        <v>76.19</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15">
      <c r="A7" s="28"/>
      <c r="B7" s="37">
        <v>2019</v>
      </c>
      <c r="C7" s="37">
        <v>42129</v>
      </c>
      <c r="D7" s="37">
        <v>47</v>
      </c>
      <c r="E7" s="37">
        <v>17</v>
      </c>
      <c r="F7" s="37">
        <v>4</v>
      </c>
      <c r="G7" s="37">
        <v>0</v>
      </c>
      <c r="H7" s="37" t="s">
        <v>98</v>
      </c>
      <c r="I7" s="37" t="s">
        <v>99</v>
      </c>
      <c r="J7" s="37" t="s">
        <v>100</v>
      </c>
      <c r="K7" s="37" t="s">
        <v>101</v>
      </c>
      <c r="L7" s="37" t="s">
        <v>102</v>
      </c>
      <c r="M7" s="37" t="s">
        <v>103</v>
      </c>
      <c r="N7" s="38" t="s">
        <v>104</v>
      </c>
      <c r="O7" s="38" t="s">
        <v>105</v>
      </c>
      <c r="P7" s="38">
        <v>22.12</v>
      </c>
      <c r="Q7" s="38">
        <v>83.34</v>
      </c>
      <c r="R7" s="38">
        <v>3141</v>
      </c>
      <c r="S7" s="38">
        <v>78596</v>
      </c>
      <c r="T7" s="38">
        <v>536.12</v>
      </c>
      <c r="U7" s="38">
        <v>146.6</v>
      </c>
      <c r="V7" s="38">
        <v>17244</v>
      </c>
      <c r="W7" s="38">
        <v>8.15</v>
      </c>
      <c r="X7" s="38">
        <v>2115.83</v>
      </c>
      <c r="Y7" s="38">
        <v>83.33</v>
      </c>
      <c r="Z7" s="38">
        <v>78.17</v>
      </c>
      <c r="AA7" s="38">
        <v>70.790000000000006</v>
      </c>
      <c r="AB7" s="38">
        <v>75.2</v>
      </c>
      <c r="AC7" s="38">
        <v>73.42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1270.9000000000001</v>
      </c>
      <c r="BG7" s="38">
        <v>633.95000000000005</v>
      </c>
      <c r="BH7" s="38">
        <v>886.48</v>
      </c>
      <c r="BI7" s="38">
        <v>425.11</v>
      </c>
      <c r="BJ7" s="38">
        <v>593.36</v>
      </c>
      <c r="BK7" s="38">
        <v>1434.89</v>
      </c>
      <c r="BL7" s="38">
        <v>1298.9100000000001</v>
      </c>
      <c r="BM7" s="38">
        <v>1243.71</v>
      </c>
      <c r="BN7" s="38">
        <v>1194.1500000000001</v>
      </c>
      <c r="BO7" s="38">
        <v>1206.79</v>
      </c>
      <c r="BP7" s="38">
        <v>1218.7</v>
      </c>
      <c r="BQ7" s="38">
        <v>83.77</v>
      </c>
      <c r="BR7" s="38">
        <v>80.28</v>
      </c>
      <c r="BS7" s="38">
        <v>75.3</v>
      </c>
      <c r="BT7" s="38">
        <v>77.14</v>
      </c>
      <c r="BU7" s="38">
        <v>73.459999999999994</v>
      </c>
      <c r="BV7" s="38">
        <v>66.22</v>
      </c>
      <c r="BW7" s="38">
        <v>69.87</v>
      </c>
      <c r="BX7" s="38">
        <v>74.3</v>
      </c>
      <c r="BY7" s="38">
        <v>72.260000000000005</v>
      </c>
      <c r="BZ7" s="38">
        <v>71.84</v>
      </c>
      <c r="CA7" s="38">
        <v>74.17</v>
      </c>
      <c r="CB7" s="38">
        <v>204.11</v>
      </c>
      <c r="CC7" s="38">
        <v>215.24</v>
      </c>
      <c r="CD7" s="38">
        <v>227.03</v>
      </c>
      <c r="CE7" s="38">
        <v>221.25</v>
      </c>
      <c r="CF7" s="38">
        <v>212.68</v>
      </c>
      <c r="CG7" s="38">
        <v>246.72</v>
      </c>
      <c r="CH7" s="38">
        <v>234.96</v>
      </c>
      <c r="CI7" s="38">
        <v>221.81</v>
      </c>
      <c r="CJ7" s="38">
        <v>230.02</v>
      </c>
      <c r="CK7" s="38">
        <v>228.47</v>
      </c>
      <c r="CL7" s="38">
        <v>218.56</v>
      </c>
      <c r="CM7" s="38">
        <v>64.8</v>
      </c>
      <c r="CN7" s="38">
        <v>63.73</v>
      </c>
      <c r="CO7" s="38">
        <v>63.58</v>
      </c>
      <c r="CP7" s="38">
        <v>62.86</v>
      </c>
      <c r="CQ7" s="38">
        <v>64.349999999999994</v>
      </c>
      <c r="CR7" s="38">
        <v>41.35</v>
      </c>
      <c r="CS7" s="38">
        <v>42.9</v>
      </c>
      <c r="CT7" s="38">
        <v>43.36</v>
      </c>
      <c r="CU7" s="38">
        <v>42.56</v>
      </c>
      <c r="CV7" s="38">
        <v>42.47</v>
      </c>
      <c r="CW7" s="38">
        <v>42.86</v>
      </c>
      <c r="CX7" s="38">
        <v>72.260000000000005</v>
      </c>
      <c r="CY7" s="38">
        <v>72.61</v>
      </c>
      <c r="CZ7" s="38">
        <v>73.58</v>
      </c>
      <c r="DA7" s="38">
        <v>74.86</v>
      </c>
      <c r="DB7" s="38">
        <v>76.19</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菅原　淳</cp:lastModifiedBy>
  <cp:lastPrinted>2021-02-04T06:28:44Z</cp:lastPrinted>
  <dcterms:created xsi:type="dcterms:W3CDTF">2020-12-04T02:52:42Z</dcterms:created>
  <dcterms:modified xsi:type="dcterms:W3CDTF">2021-02-04T06:28:54Z</dcterms:modified>
  <cp:category/>
</cp:coreProperties>
</file>