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Tw2-sv02\登米市水道事業所総合情報\01　水道管理課\00002 経営管理係\作成フォルダ\R3\R2公営企業経営比較分析表\R4.1.11_R2決算経営比較分析表\01回答\下水道\"/>
    </mc:Choice>
  </mc:AlternateContent>
  <xr:revisionPtr revIDLastSave="0" documentId="13_ncr:1_{E1BADD68-DE7A-4EF7-A655-14DCEA76FE8E}" xr6:coauthVersionLast="47" xr6:coauthVersionMax="47" xr10:uidLastSave="{00000000-0000-0000-0000-000000000000}"/>
  <workbookProtection workbookAlgorithmName="SHA-512" workbookHashValue="jS30meOwM0AOb+IDsn0KMBElWSwBDpWNLLlzVYjVOilD5cWRTatK+2ok8LOLg2VFyvudVAFZCjU4IHgWLWHKmg==" workbookSaltValue="0XrSMtt8ufIpUSBDNn0k1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E85" i="4"/>
  <c r="AT10" i="4"/>
  <c r="AL10" i="4"/>
  <c r="AD10" i="4"/>
  <c r="W10" i="4"/>
  <c r="I10" i="4"/>
  <c r="AL8" i="4"/>
  <c r="AD8" i="4"/>
  <c r="P8" i="4"/>
  <c r="I8" i="4"/>
  <c r="B8" i="4"/>
</calcChain>
</file>

<file path=xl/sharedStrings.xml><?xml version="1.0" encoding="utf-8"?>
<sst xmlns="http://schemas.openxmlformats.org/spreadsheetml/2006/main" count="325" uniqueCount="118">
  <si>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</si>
  <si>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</si>
  <si>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</si>
  <si>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</si>
  <si>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</si>
  <si>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</si>
  <si>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</si>
  <si>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</si>
  <si>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</si>
  <si>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</si>
  <si>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</si>
  <si>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</si>
  <si>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</si>
  <si>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</si>
  <si>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</si>
  <si>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</si>
  <si>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</si>
  <si>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</si>
  <si>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</si>
  <si>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</si>
  <si>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</si>
  <si>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</si>
  <si>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</si>
  <si>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</si>
  <si>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</si>
  <si>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</si>
  <si>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</si>
  <si>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</si>
  <si>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</si>
  <si>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</si>
  <si>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</si>
  <si>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</si>
  <si>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</si>
  <si>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</si>
  <si>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</si>
  <si>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</si>
  <si>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</si>
  <si>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</si>
  <si>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</si>
  <si>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</si>
  <si>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</si>
  <si>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</si>
  <si>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</si>
  <si>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</si>
  <si>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</si>
  <si>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</si>
  <si>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</si>
  <si>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</si>
  <si>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</si>
  <si>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</si>
  <si>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</si>
  <si>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</si>
  <si>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</si>
  <si>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</si>
  <si>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</si>
  <si>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</si>
  <si>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</si>
  <si>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</si>
  <si>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</si>
  <si>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</si>
  <si>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</si>
  <si>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</si>
  <si>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</si>
  <si>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</si>
  <si>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</si>
  <si>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</si>
  <si>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</si>
  <si>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</si>
  <si>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</si>
  <si>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</si>
  <si>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</si>
  <si>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</si>
  <si>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</si>
  <si>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</si>
  <si>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</si>
  <si>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</si>
  <si>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</si>
  <si>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</si>
  <si>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</si>
  <si>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</si>
  <si>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</si>
  <si>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</si>
  <si>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</si>
  <si>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</si>
  <si>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</si>
  <si>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</si>
  <si>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</si>
  <si>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</si>
  <si>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</si>
  <si>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</si>
  <si>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</si>
  <si>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</si>
  <si>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</si>
  <si>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</si>
  <si>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</si>
  <si>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</si>
  <si>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</si>
  <si>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</si>
  <si>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</si>
  <si>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</si>
  <si>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</si>
  <si>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</si>
  <si>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</si>
  <si>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</si>
  <si>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</si>
  <si>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</si>
  <si>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</si>
  <si>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</si>
  <si>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</si>
  <si>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</si>
  <si>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</si>
  <si>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</si>
  <si>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</si>
  <si>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</si>
  <si>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</si>
  <si>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令和２年度より地方公営企業法を適用したため、当年度のみの数値となっている。
「①経常収支比率」は、100％を超え単年度黒字となった。
「②累積欠損比率」は、平均値より低いものの発生している状況である。地方公営企業法適用以前からの欠損金が大きく、接続率の向上や経費の削減を行い改善を図っていく。
「③流動比率」は、平均値を上回っている。今後も流動資産の確保に努めていく。
「④企業債残高対事業規模比率」は、企業債残高が高く平均値を大きく上回っている。建設投資において、自己資金が少ないため借入金に依存してきたことによるものである。
「⑥汚水処理原価」は類似団体よりも高く、使用料単価も低いことから、「⑤経費回収率」は平均値を下回っており、汚水処理原価を使用料で賄えていない。汚水処理費の削減と使用料改定を行い、回収率の改善を図っていく。
「⑦施設利用率」は、平均値とほぼ同値となっている。今後は、人口減少や節水器具の普及等により減少傾向に向かうと想定される。
「⑧水洗化率」は、個別排水処理施設については本市合併前に設置されたものであり、類似団体の平均を上回っている状況にある。</t>
    <rPh sb="84" eb="85">
      <t>ヒク</t>
    </rPh>
    <rPh sb="89" eb="91">
      <t>ハッセイ</t>
    </rPh>
    <rPh sb="95" eb="97">
      <t>ジョウキョウ</t>
    </rPh>
    <rPh sb="379" eb="382">
      <t>ヘイキンチ</t>
    </rPh>
    <rPh sb="385" eb="387">
      <t>ドウチ</t>
    </rPh>
    <rPh sb="394" eb="396">
      <t>コンゴ</t>
    </rPh>
    <rPh sb="419" eb="420">
      <t>ム</t>
    </rPh>
    <rPh sb="423" eb="425">
      <t>ソウテイ</t>
    </rPh>
    <phoneticPr fontId="4"/>
  </si>
  <si>
    <t xml:space="preserve">「①有形固定資産減価償却率」は、地方公営企業法適用前の減価償却累計額を控除した額を開始時点の資産として計上しているため、減価償却累計額が小さく、平均値を大きく下回った。
</t>
    <phoneticPr fontId="4"/>
  </si>
  <si>
    <t>　今年度から地方公営企業法を適用し初めての決算となった。本市の個別排水処理施設整備は、平成10年度に着手し、市内全体で135基を管理している。浄化槽施設は設置コストが低いものの、維持管理コストがかかり「汚水処理原価」が高く、「使用料単価」は低いため、汚水処理費を使用料で賄えていない状況にある。適正な料金となるよう使用料の見直しを行うとともに、汚水処理費の削減を図っていく。
　今後は、人口減少に伴う使用料の減少等が予測されるが、維持管理費用など的確な経営分析を行い、持続可能な経営に努める必要がある。</t>
    <rPh sb="31" eb="33">
      <t>コベツ</t>
    </rPh>
    <rPh sb="37" eb="39">
      <t>シセツ</t>
    </rPh>
    <rPh sb="54" eb="56">
      <t>シナイ</t>
    </rPh>
    <rPh sb="56" eb="58">
      <t>ゼンタイ</t>
    </rPh>
    <rPh sb="62" eb="63">
      <t>キ</t>
    </rPh>
    <rPh sb="64" eb="66">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</si>
</sst>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CE-4018-B9AA-C72CFDDEB79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3CE-4018-B9AA-C72CFDDEB79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47.16</c:v>
                </c:pt>
              </c:numCache>
            </c:numRef>
          </c:val>
          <c:extLst>
            <c:ext xmlns:c16="http://schemas.microsoft.com/office/drawing/2014/chart" uri="{C3380CC4-5D6E-409C-BE32-E72D297353CC}">
              <c16:uniqueId val="{00000000-6FE1-4644-996A-46C989763F0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46.36</c:v>
                </c:pt>
              </c:numCache>
            </c:numRef>
          </c:val>
          <c:smooth val="0"/>
          <c:extLst>
            <c:ext xmlns:c16="http://schemas.microsoft.com/office/drawing/2014/chart" uri="{C3380CC4-5D6E-409C-BE32-E72D297353CC}">
              <c16:uniqueId val="{00000001-6FE1-4644-996A-46C989763F0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B937-42D4-B3E7-3064FFB4053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83.08</c:v>
                </c:pt>
              </c:numCache>
            </c:numRef>
          </c:val>
          <c:smooth val="0"/>
          <c:extLst>
            <c:ext xmlns:c16="http://schemas.microsoft.com/office/drawing/2014/chart" uri="{C3380CC4-5D6E-409C-BE32-E72D297353CC}">
              <c16:uniqueId val="{00000001-B937-42D4-B3E7-3064FFB4053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102.72</c:v>
                </c:pt>
              </c:numCache>
            </c:numRef>
          </c:val>
          <c:extLst>
            <c:ext xmlns:c16="http://schemas.microsoft.com/office/drawing/2014/chart" uri="{C3380CC4-5D6E-409C-BE32-E72D297353CC}">
              <c16:uniqueId val="{00000000-F273-41F5-8E2B-2A5C10EB77F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96.14</c:v>
                </c:pt>
              </c:numCache>
            </c:numRef>
          </c:val>
          <c:smooth val="0"/>
          <c:extLst>
            <c:ext xmlns:c16="http://schemas.microsoft.com/office/drawing/2014/chart" uri="{C3380CC4-5D6E-409C-BE32-E72D297353CC}">
              <c16:uniqueId val="{00000001-F273-41F5-8E2B-2A5C10EB77F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8.64</c:v>
                </c:pt>
              </c:numCache>
            </c:numRef>
          </c:val>
          <c:extLst>
            <c:ext xmlns:c16="http://schemas.microsoft.com/office/drawing/2014/chart" uri="{C3380CC4-5D6E-409C-BE32-E72D297353CC}">
              <c16:uniqueId val="{00000000-9667-4092-AACC-8BB3B3490DF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33.75</c:v>
                </c:pt>
              </c:numCache>
            </c:numRef>
          </c:val>
          <c:smooth val="0"/>
          <c:extLst>
            <c:ext xmlns:c16="http://schemas.microsoft.com/office/drawing/2014/chart" uri="{C3380CC4-5D6E-409C-BE32-E72D297353CC}">
              <c16:uniqueId val="{00000001-9667-4092-AACC-8BB3B3490DF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81-4B18-A244-47104527ED7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381-4B18-A244-47104527ED7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212.62</c:v>
                </c:pt>
              </c:numCache>
            </c:numRef>
          </c:val>
          <c:extLst>
            <c:ext xmlns:c16="http://schemas.microsoft.com/office/drawing/2014/chart" uri="{C3380CC4-5D6E-409C-BE32-E72D297353CC}">
              <c16:uniqueId val="{00000000-80F1-4AC0-BBC5-E8BFDB3399E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237</c:v>
                </c:pt>
              </c:numCache>
            </c:numRef>
          </c:val>
          <c:smooth val="0"/>
          <c:extLst>
            <c:ext xmlns:c16="http://schemas.microsoft.com/office/drawing/2014/chart" uri="{C3380CC4-5D6E-409C-BE32-E72D297353CC}">
              <c16:uniqueId val="{00000001-80F1-4AC0-BBC5-E8BFDB3399E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171.15</c:v>
                </c:pt>
              </c:numCache>
            </c:numRef>
          </c:val>
          <c:extLst>
            <c:ext xmlns:c16="http://schemas.microsoft.com/office/drawing/2014/chart" uri="{C3380CC4-5D6E-409C-BE32-E72D297353CC}">
              <c16:uniqueId val="{00000000-BE82-47C8-92FE-0978482F142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135.35</c:v>
                </c:pt>
              </c:numCache>
            </c:numRef>
          </c:val>
          <c:smooth val="0"/>
          <c:extLst>
            <c:ext xmlns:c16="http://schemas.microsoft.com/office/drawing/2014/chart" uri="{C3380CC4-5D6E-409C-BE32-E72D297353CC}">
              <c16:uniqueId val="{00000001-BE82-47C8-92FE-0978482F142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867.88</c:v>
                </c:pt>
              </c:numCache>
            </c:numRef>
          </c:val>
          <c:extLst>
            <c:ext xmlns:c16="http://schemas.microsoft.com/office/drawing/2014/chart" uri="{C3380CC4-5D6E-409C-BE32-E72D297353CC}">
              <c16:uniqueId val="{00000000-C839-4DCD-8CA0-3F069582721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782.91</c:v>
                </c:pt>
              </c:numCache>
            </c:numRef>
          </c:val>
          <c:smooth val="0"/>
          <c:extLst>
            <c:ext xmlns:c16="http://schemas.microsoft.com/office/drawing/2014/chart" uri="{C3380CC4-5D6E-409C-BE32-E72D297353CC}">
              <c16:uniqueId val="{00000001-C839-4DCD-8CA0-3F069582721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25.42</c:v>
                </c:pt>
              </c:numCache>
            </c:numRef>
          </c:val>
          <c:extLst>
            <c:ext xmlns:c16="http://schemas.microsoft.com/office/drawing/2014/chart" uri="{C3380CC4-5D6E-409C-BE32-E72D297353CC}">
              <c16:uniqueId val="{00000000-DCDF-4138-B098-12143C2119E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49.38</c:v>
                </c:pt>
              </c:numCache>
            </c:numRef>
          </c:val>
          <c:smooth val="0"/>
          <c:extLst>
            <c:ext xmlns:c16="http://schemas.microsoft.com/office/drawing/2014/chart" uri="{C3380CC4-5D6E-409C-BE32-E72D297353CC}">
              <c16:uniqueId val="{00000001-DCDF-4138-B098-12143C2119E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597.76</c:v>
                </c:pt>
              </c:numCache>
            </c:numRef>
          </c:val>
          <c:extLst>
            <c:ext xmlns:c16="http://schemas.microsoft.com/office/drawing/2014/chart" uri="{C3380CC4-5D6E-409C-BE32-E72D297353CC}">
              <c16:uniqueId val="{00000000-0DD8-472D-A7D4-450244A800B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316.97000000000003</c:v>
                </c:pt>
              </c:numCache>
            </c:numRef>
          </c:val>
          <c:smooth val="0"/>
          <c:extLst>
            <c:ext xmlns:c16="http://schemas.microsoft.com/office/drawing/2014/chart" uri="{C3380CC4-5D6E-409C-BE32-E72D297353CC}">
              <c16:uniqueId val="{00000001-0DD8-472D-A7D4-450244A800B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【214.44】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3"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登米市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tr">
        <f>データ!$M$6</f>
        <v>非設置</v>
      </c>
      <c r="AE8" s="73"/>
      <c r="AF8" s="73"/>
      <c r="AG8" s="73"/>
      <c r="AH8" s="73"/>
      <c r="AI8" s="73"/>
      <c r="AJ8" s="73"/>
      <c r="AK8" s="3"/>
      <c r="AL8" s="69">
        <f>データ!S6</f>
        <v>77392</v>
      </c>
      <c r="AM8" s="69"/>
      <c r="AN8" s="69"/>
      <c r="AO8" s="69"/>
      <c r="AP8" s="69"/>
      <c r="AQ8" s="69"/>
      <c r="AR8" s="69"/>
      <c r="AS8" s="69"/>
      <c r="AT8" s="68">
        <f>データ!T6</f>
        <v>536.12</v>
      </c>
      <c r="AU8" s="68"/>
      <c r="AV8" s="68"/>
      <c r="AW8" s="68"/>
      <c r="AX8" s="68"/>
      <c r="AY8" s="68"/>
      <c r="AZ8" s="68"/>
      <c r="BA8" s="68"/>
      <c r="BB8" s="68">
        <f>データ!U6</f>
        <v>144.36000000000001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-12.99</v>
      </c>
      <c r="J10" s="68"/>
      <c r="K10" s="68"/>
      <c r="L10" s="68"/>
      <c r="M10" s="68"/>
      <c r="N10" s="68"/>
      <c r="O10" s="68"/>
      <c r="P10" s="68">
        <f>データ!P6</f>
        <v>0.54</v>
      </c>
      <c r="Q10" s="68"/>
      <c r="R10" s="68"/>
      <c r="S10" s="68"/>
      <c r="T10" s="68"/>
      <c r="U10" s="68"/>
      <c r="V10" s="68"/>
      <c r="W10" s="68">
        <f>データ!Q6</f>
        <v>100</v>
      </c>
      <c r="X10" s="68"/>
      <c r="Y10" s="68"/>
      <c r="Z10" s="68"/>
      <c r="AA10" s="68"/>
      <c r="AB10" s="68"/>
      <c r="AC10" s="68"/>
      <c r="AD10" s="69">
        <f>データ!R6</f>
        <v>3141</v>
      </c>
      <c r="AE10" s="69"/>
      <c r="AF10" s="69"/>
      <c r="AG10" s="69"/>
      <c r="AH10" s="69"/>
      <c r="AI10" s="69"/>
      <c r="AJ10" s="69"/>
      <c r="AK10" s="2"/>
      <c r="AL10" s="69">
        <f>データ!V6</f>
        <v>415</v>
      </c>
      <c r="AM10" s="69"/>
      <c r="AN10" s="69"/>
      <c r="AO10" s="69"/>
      <c r="AP10" s="69"/>
      <c r="AQ10" s="69"/>
      <c r="AR10" s="69"/>
      <c r="AS10" s="69"/>
      <c r="AT10" s="68">
        <f>データ!W6</f>
        <v>0.33</v>
      </c>
      <c r="AU10" s="68"/>
      <c r="AV10" s="68"/>
      <c r="AW10" s="68"/>
      <c r="AX10" s="68"/>
      <c r="AY10" s="68"/>
      <c r="AZ10" s="68"/>
      <c r="BA10" s="68"/>
      <c r="BB10" s="68">
        <f>データ!X6</f>
        <v>1257.58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【97.34】</v>
      </c>
      <c r="F85" s="26" t="str">
        <f>データ!AT6</f>
        <v>【214.44】</v>
      </c>
      <c r="G85" s="26" t="str">
        <f>データ!BE6</f>
        <v>【140.89】</v>
      </c>
      <c r="H85" s="26" t="str">
        <f>データ!BP6</f>
        <v>【780.89】</v>
      </c>
      <c r="I85" s="26" t="str">
        <f>データ!CA6</f>
        <v>【48.58】</v>
      </c>
      <c r="J85" s="26" t="str">
        <f>データ!CL6</f>
        <v>【328.08】</v>
      </c>
      <c r="K85" s="26" t="str">
        <f>データ!CW6</f>
        <v>【46.74】</v>
      </c>
      <c r="L85" s="26" t="str">
        <f>データ!DH6</f>
        <v>【81.12】</v>
      </c>
      <c r="M85" s="26" t="str">
        <f>データ!DS6</f>
        <v>【33.20】</v>
      </c>
      <c r="N85" s="26" t="str">
        <f>データ!ED6</f>
        <v>【-】</v>
      </c>
      <c r="O85" s="26" t="str">
        <f>データ!EO6</f>
        <v>【-】</v>
      </c>
    </row>
  </sheetData>
  <sheetProtection algorithmName="SHA-512" hashValue="+kdNqMGymQubP1e+9+E+jvsHw/RluXYM22ikNu0bdjHfHGDQvIXIQpIMiX7hmNLtQyqp7xJlgaa2JPF2UtguAw==" saltValue="9jK0FgGe28GLQoC8Teit3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42129</v>
      </c>
      <c r="D6" s="33">
        <f t="shared" si="3"/>
        <v>46</v>
      </c>
      <c r="E6" s="33">
        <f t="shared" si="3"/>
        <v>18</v>
      </c>
      <c r="F6" s="33">
        <f t="shared" si="3"/>
        <v>1</v>
      </c>
      <c r="G6" s="33">
        <f t="shared" si="3"/>
        <v>0</v>
      </c>
      <c r="H6" s="33" t="str">
        <f t="shared" si="3"/>
        <v>宮城県　登米市</v>
      </c>
      <c r="I6" s="33" t="str">
        <f t="shared" si="3"/>
        <v>法適用</v>
      </c>
      <c r="J6" s="33" t="str">
        <f t="shared" si="3"/>
        <v>下水道事業</v>
      </c>
      <c r="K6" s="33" t="str">
        <f t="shared" si="3"/>
        <v>個別排水処理</v>
      </c>
      <c r="L6" s="33" t="str">
        <f t="shared" si="3"/>
        <v>L2</v>
      </c>
      <c r="M6" s="33" t="str">
        <f t="shared" si="3"/>
        <v>非設置</v>
      </c>
      <c r="N6" s="34" t="str">
        <f t="shared" si="3"/>
        <v>-</v>
      </c>
      <c r="O6" s="34">
        <f t="shared" si="3"/>
        <v>-12.99</v>
      </c>
      <c r="P6" s="34">
        <f t="shared" si="3"/>
        <v>0.54</v>
      </c>
      <c r="Q6" s="34">
        <f t="shared" si="3"/>
        <v>100</v>
      </c>
      <c r="R6" s="34">
        <f t="shared" si="3"/>
        <v>3141</v>
      </c>
      <c r="S6" s="34">
        <f t="shared" si="3"/>
        <v>77392</v>
      </c>
      <c r="T6" s="34">
        <f t="shared" si="3"/>
        <v>536.12</v>
      </c>
      <c r="U6" s="34">
        <f t="shared" si="3"/>
        <v>144.36000000000001</v>
      </c>
      <c r="V6" s="34">
        <f t="shared" si="3"/>
        <v>415</v>
      </c>
      <c r="W6" s="34">
        <f t="shared" si="3"/>
        <v>0.33</v>
      </c>
      <c r="X6" s="34">
        <f t="shared" si="3"/>
        <v>1257.58</v>
      </c>
      <c r="Y6" s="35" t="str">
        <f>IF(Y7="",NA(),Y7)</f>
        <v>-</v>
      </c>
      <c r="Z6" s="35" t="str">
        <f t="shared" ref="Z6:AH6" si="4">IF(Z7="",NA(),Z7)</f>
        <v>-</v>
      </c>
      <c r="AA6" s="35" t="str">
        <f t="shared" si="4"/>
        <v>-</v>
      </c>
      <c r="AB6" s="35" t="str">
        <f t="shared" si="4"/>
        <v>-</v>
      </c>
      <c r="AC6" s="35">
        <f t="shared" si="4"/>
        <v>102.72</v>
      </c>
      <c r="AD6" s="35" t="str">
        <f t="shared" si="4"/>
        <v>-</v>
      </c>
      <c r="AE6" s="35" t="str">
        <f t="shared" si="4"/>
        <v>-</v>
      </c>
      <c r="AF6" s="35" t="str">
        <f t="shared" si="4"/>
        <v>-</v>
      </c>
      <c r="AG6" s="35" t="str">
        <f t="shared" si="4"/>
        <v>-</v>
      </c>
      <c r="AH6" s="35">
        <f t="shared" si="4"/>
        <v>96.14</v>
      </c>
      <c r="AI6" s="34" t="str">
        <f>IF(AI7="","",IF(AI7="-","【-】","【"&amp;SUBSTITUTE(TEXT(AI7,"#,##0.00"),"-","△")&amp;"】"))</f>
        <v>【97.34】</v>
      </c>
      <c r="AJ6" s="35" t="str">
        <f>IF(AJ7="",NA(),AJ7)</f>
        <v>-</v>
      </c>
      <c r="AK6" s="35" t="str">
        <f t="shared" ref="AK6:AS6" si="5">IF(AK7="",NA(),AK7)</f>
        <v>-</v>
      </c>
      <c r="AL6" s="35" t="str">
        <f t="shared" si="5"/>
        <v>-</v>
      </c>
      <c r="AM6" s="35" t="str">
        <f t="shared" si="5"/>
        <v>-</v>
      </c>
      <c r="AN6" s="35">
        <f t="shared" si="5"/>
        <v>212.62</v>
      </c>
      <c r="AO6" s="35" t="str">
        <f t="shared" si="5"/>
        <v>-</v>
      </c>
      <c r="AP6" s="35" t="str">
        <f t="shared" si="5"/>
        <v>-</v>
      </c>
      <c r="AQ6" s="35" t="str">
        <f t="shared" si="5"/>
        <v>-</v>
      </c>
      <c r="AR6" s="35" t="str">
        <f t="shared" si="5"/>
        <v>-</v>
      </c>
      <c r="AS6" s="35">
        <f t="shared" si="5"/>
        <v>237</v>
      </c>
      <c r="AT6" s="34" t="str">
        <f>IF(AT7="","",IF(AT7="-","【-】","【"&amp;SUBSTITUTE(TEXT(AT7,"#,##0.00"),"-","△")&amp;"】"))</f>
        <v>【214.44】</v>
      </c>
      <c r="AU6" s="35" t="str">
        <f>IF(AU7="",NA(),AU7)</f>
        <v>-</v>
      </c>
      <c r="AV6" s="35" t="str">
        <f t="shared" ref="AV6:BD6" si="6">IF(AV7="",NA(),AV7)</f>
        <v>-</v>
      </c>
      <c r="AW6" s="35" t="str">
        <f t="shared" si="6"/>
        <v>-</v>
      </c>
      <c r="AX6" s="35" t="str">
        <f t="shared" si="6"/>
        <v>-</v>
      </c>
      <c r="AY6" s="35">
        <f t="shared" si="6"/>
        <v>171.15</v>
      </c>
      <c r="AZ6" s="35" t="str">
        <f t="shared" si="6"/>
        <v>-</v>
      </c>
      <c r="BA6" s="35" t="str">
        <f t="shared" si="6"/>
        <v>-</v>
      </c>
      <c r="BB6" s="35" t="str">
        <f t="shared" si="6"/>
        <v>-</v>
      </c>
      <c r="BC6" s="35" t="str">
        <f t="shared" si="6"/>
        <v>-</v>
      </c>
      <c r="BD6" s="35">
        <f t="shared" si="6"/>
        <v>135.35</v>
      </c>
      <c r="BE6" s="34" t="str">
        <f>IF(BE7="","",IF(BE7="-","【-】","【"&amp;SUBSTITUTE(TEXT(BE7,"#,##0.00"),"-","△")&amp;"】"))</f>
        <v>【140.89】</v>
      </c>
      <c r="BF6" s="35" t="str">
        <f>IF(BF7="",NA(),BF7)</f>
        <v>-</v>
      </c>
      <c r="BG6" s="35" t="str">
        <f t="shared" ref="BG6:BO6" si="7">IF(BG7="",NA(),BG7)</f>
        <v>-</v>
      </c>
      <c r="BH6" s="35" t="str">
        <f t="shared" si="7"/>
        <v>-</v>
      </c>
      <c r="BI6" s="35" t="str">
        <f t="shared" si="7"/>
        <v>-</v>
      </c>
      <c r="BJ6" s="35">
        <f t="shared" si="7"/>
        <v>867.88</v>
      </c>
      <c r="BK6" s="35" t="str">
        <f t="shared" si="7"/>
        <v>-</v>
      </c>
      <c r="BL6" s="35" t="str">
        <f t="shared" si="7"/>
        <v>-</v>
      </c>
      <c r="BM6" s="35" t="str">
        <f t="shared" si="7"/>
        <v>-</v>
      </c>
      <c r="BN6" s="35" t="str">
        <f t="shared" si="7"/>
        <v>-</v>
      </c>
      <c r="BO6" s="35">
        <f t="shared" si="7"/>
        <v>782.91</v>
      </c>
      <c r="BP6" s="34" t="str">
        <f>IF(BP7="","",IF(BP7="-","【-】","【"&amp;SUBSTITUTE(TEXT(BP7,"#,##0.00"),"-","△")&amp;"】"))</f>
        <v>【780.89】</v>
      </c>
      <c r="BQ6" s="35" t="str">
        <f>IF(BQ7="",NA(),BQ7)</f>
        <v>-</v>
      </c>
      <c r="BR6" s="35" t="str">
        <f t="shared" ref="BR6:BZ6" si="8">IF(BR7="",NA(),BR7)</f>
        <v>-</v>
      </c>
      <c r="BS6" s="35" t="str">
        <f t="shared" si="8"/>
        <v>-</v>
      </c>
      <c r="BT6" s="35" t="str">
        <f t="shared" si="8"/>
        <v>-</v>
      </c>
      <c r="BU6" s="35">
        <f t="shared" si="8"/>
        <v>25.42</v>
      </c>
      <c r="BV6" s="35" t="str">
        <f t="shared" si="8"/>
        <v>-</v>
      </c>
      <c r="BW6" s="35" t="str">
        <f t="shared" si="8"/>
        <v>-</v>
      </c>
      <c r="BX6" s="35" t="str">
        <f t="shared" si="8"/>
        <v>-</v>
      </c>
      <c r="BY6" s="35" t="str">
        <f t="shared" si="8"/>
        <v>-</v>
      </c>
      <c r="BZ6" s="35">
        <f t="shared" si="8"/>
        <v>49.38</v>
      </c>
      <c r="CA6" s="34" t="str">
        <f>IF(CA7="","",IF(CA7="-","【-】","【"&amp;SUBSTITUTE(TEXT(CA7,"#,##0.00"),"-","△")&amp;"】"))</f>
        <v>【48.58】</v>
      </c>
      <c r="CB6" s="35" t="str">
        <f>IF(CB7="",NA(),CB7)</f>
        <v>-</v>
      </c>
      <c r="CC6" s="35" t="str">
        <f t="shared" ref="CC6:CK6" si="9">IF(CC7="",NA(),CC7)</f>
        <v>-</v>
      </c>
      <c r="CD6" s="35" t="str">
        <f t="shared" si="9"/>
        <v>-</v>
      </c>
      <c r="CE6" s="35" t="str">
        <f t="shared" si="9"/>
        <v>-</v>
      </c>
      <c r="CF6" s="35">
        <f t="shared" si="9"/>
        <v>597.76</v>
      </c>
      <c r="CG6" s="35" t="str">
        <f t="shared" si="9"/>
        <v>-</v>
      </c>
      <c r="CH6" s="35" t="str">
        <f t="shared" si="9"/>
        <v>-</v>
      </c>
      <c r="CI6" s="35" t="str">
        <f t="shared" si="9"/>
        <v>-</v>
      </c>
      <c r="CJ6" s="35" t="str">
        <f t="shared" si="9"/>
        <v>-</v>
      </c>
      <c r="CK6" s="35">
        <f t="shared" si="9"/>
        <v>316.97000000000003</v>
      </c>
      <c r="CL6" s="34" t="str">
        <f>IF(CL7="","",IF(CL7="-","【-】","【"&amp;SUBSTITUTE(TEXT(CL7,"#,##0.00"),"-","△")&amp;"】"))</f>
        <v>【328.08】</v>
      </c>
      <c r="CM6" s="35" t="str">
        <f>IF(CM7="",NA(),CM7)</f>
        <v>-</v>
      </c>
      <c r="CN6" s="35" t="str">
        <f t="shared" ref="CN6:CV6" si="10">IF(CN7="",NA(),CN7)</f>
        <v>-</v>
      </c>
      <c r="CO6" s="35" t="str">
        <f t="shared" si="10"/>
        <v>-</v>
      </c>
      <c r="CP6" s="35" t="str">
        <f t="shared" si="10"/>
        <v>-</v>
      </c>
      <c r="CQ6" s="35">
        <f t="shared" si="10"/>
        <v>47.16</v>
      </c>
      <c r="CR6" s="35" t="str">
        <f t="shared" si="10"/>
        <v>-</v>
      </c>
      <c r="CS6" s="35" t="str">
        <f t="shared" si="10"/>
        <v>-</v>
      </c>
      <c r="CT6" s="35" t="str">
        <f t="shared" si="10"/>
        <v>-</v>
      </c>
      <c r="CU6" s="35" t="str">
        <f t="shared" si="10"/>
        <v>-</v>
      </c>
      <c r="CV6" s="35">
        <f t="shared" si="10"/>
        <v>46.36</v>
      </c>
      <c r="CW6" s="34" t="str">
        <f>IF(CW7="","",IF(CW7="-","【-】","【"&amp;SUBSTITUTE(TEXT(CW7,"#,##0.00"),"-","△")&amp;"】"))</f>
        <v>【46.74】</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83.08</v>
      </c>
      <c r="DH6" s="34" t="str">
        <f>IF(DH7="","",IF(DH7="-","【-】","【"&amp;SUBSTITUTE(TEXT(DH7,"#,##0.00"),"-","△")&amp;"】"))</f>
        <v>【81.12】</v>
      </c>
      <c r="DI6" s="35" t="str">
        <f>IF(DI7="",NA(),DI7)</f>
        <v>-</v>
      </c>
      <c r="DJ6" s="35" t="str">
        <f t="shared" ref="DJ6:DR6" si="12">IF(DJ7="",NA(),DJ7)</f>
        <v>-</v>
      </c>
      <c r="DK6" s="35" t="str">
        <f t="shared" si="12"/>
        <v>-</v>
      </c>
      <c r="DL6" s="35" t="str">
        <f t="shared" si="12"/>
        <v>-</v>
      </c>
      <c r="DM6" s="35">
        <f t="shared" si="12"/>
        <v>8.64</v>
      </c>
      <c r="DN6" s="35" t="str">
        <f t="shared" si="12"/>
        <v>-</v>
      </c>
      <c r="DO6" s="35" t="str">
        <f t="shared" si="12"/>
        <v>-</v>
      </c>
      <c r="DP6" s="35" t="str">
        <f t="shared" si="12"/>
        <v>-</v>
      </c>
      <c r="DQ6" s="35" t="str">
        <f t="shared" si="12"/>
        <v>-</v>
      </c>
      <c r="DR6" s="35">
        <f t="shared" si="12"/>
        <v>33.75</v>
      </c>
      <c r="DS6" s="34" t="str">
        <f>IF(DS7="","",IF(DS7="-","【-】","【"&amp;SUBSTITUTE(TEXT(DS7,"#,##0.00"),"-","△")&amp;"】"))</f>
        <v>【33.20】</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42129</v>
      </c>
      <c r="D7" s="37">
        <v>46</v>
      </c>
      <c r="E7" s="37">
        <v>18</v>
      </c>
      <c r="F7" s="37">
        <v>1</v>
      </c>
      <c r="G7" s="37">
        <v>0</v>
      </c>
      <c r="H7" s="37" t="s">
        <v>96</v>
      </c>
      <c r="I7" s="37" t="s">
        <v>97</v>
      </c>
      <c r="J7" s="37" t="s">
        <v>98</v>
      </c>
      <c r="K7" s="37" t="s">
        <v>99</v>
      </c>
      <c r="L7" s="37" t="s">
        <v>100</v>
      </c>
      <c r="M7" s="37" t="s">
        <v>101</v>
      </c>
      <c r="N7" s="38" t="s">
        <v>102</v>
      </c>
      <c r="O7" s="38">
        <v>-12.99</v>
      </c>
      <c r="P7" s="38">
        <v>0.54</v>
      </c>
      <c r="Q7" s="38">
        <v>100</v>
      </c>
      <c r="R7" s="38">
        <v>3141</v>
      </c>
      <c r="S7" s="38">
        <v>77392</v>
      </c>
      <c r="T7" s="38">
        <v>536.12</v>
      </c>
      <c r="U7" s="38">
        <v>144.36000000000001</v>
      </c>
      <c r="V7" s="38">
        <v>415</v>
      </c>
      <c r="W7" s="38">
        <v>0.33</v>
      </c>
      <c r="X7" s="38">
        <v>1257.58</v>
      </c>
      <c r="Y7" s="38" t="s">
        <v>102</v>
      </c>
      <c r="Z7" s="38" t="s">
        <v>102</v>
      </c>
      <c r="AA7" s="38" t="s">
        <v>102</v>
      </c>
      <c r="AB7" s="38" t="s">
        <v>102</v>
      </c>
      <c r="AC7" s="38">
        <v>102.72</v>
      </c>
      <c r="AD7" s="38" t="s">
        <v>102</v>
      </c>
      <c r="AE7" s="38" t="s">
        <v>102</v>
      </c>
      <c r="AF7" s="38" t="s">
        <v>102</v>
      </c>
      <c r="AG7" s="38" t="s">
        <v>102</v>
      </c>
      <c r="AH7" s="38">
        <v>96.14</v>
      </c>
      <c r="AI7" s="38">
        <v>97.34</v>
      </c>
      <c r="AJ7" s="38" t="s">
        <v>102</v>
      </c>
      <c r="AK7" s="38" t="s">
        <v>102</v>
      </c>
      <c r="AL7" s="38" t="s">
        <v>102</v>
      </c>
      <c r="AM7" s="38" t="s">
        <v>102</v>
      </c>
      <c r="AN7" s="38">
        <v>212.62</v>
      </c>
      <c r="AO7" s="38" t="s">
        <v>102</v>
      </c>
      <c r="AP7" s="38" t="s">
        <v>102</v>
      </c>
      <c r="AQ7" s="38" t="s">
        <v>102</v>
      </c>
      <c r="AR7" s="38" t="s">
        <v>102</v>
      </c>
      <c r="AS7" s="38">
        <v>237</v>
      </c>
      <c r="AT7" s="38">
        <v>214.44</v>
      </c>
      <c r="AU7" s="38" t="s">
        <v>102</v>
      </c>
      <c r="AV7" s="38" t="s">
        <v>102</v>
      </c>
      <c r="AW7" s="38" t="s">
        <v>102</v>
      </c>
      <c r="AX7" s="38" t="s">
        <v>102</v>
      </c>
      <c r="AY7" s="38">
        <v>171.15</v>
      </c>
      <c r="AZ7" s="38" t="s">
        <v>102</v>
      </c>
      <c r="BA7" s="38" t="s">
        <v>102</v>
      </c>
      <c r="BB7" s="38" t="s">
        <v>102</v>
      </c>
      <c r="BC7" s="38" t="s">
        <v>102</v>
      </c>
      <c r="BD7" s="38">
        <v>135.35</v>
      </c>
      <c r="BE7" s="38">
        <v>140.88999999999999</v>
      </c>
      <c r="BF7" s="38" t="s">
        <v>102</v>
      </c>
      <c r="BG7" s="38" t="s">
        <v>102</v>
      </c>
      <c r="BH7" s="38" t="s">
        <v>102</v>
      </c>
      <c r="BI7" s="38" t="s">
        <v>102</v>
      </c>
      <c r="BJ7" s="38">
        <v>867.88</v>
      </c>
      <c r="BK7" s="38" t="s">
        <v>102</v>
      </c>
      <c r="BL7" s="38" t="s">
        <v>102</v>
      </c>
      <c r="BM7" s="38" t="s">
        <v>102</v>
      </c>
      <c r="BN7" s="38" t="s">
        <v>102</v>
      </c>
      <c r="BO7" s="38">
        <v>782.91</v>
      </c>
      <c r="BP7" s="38">
        <v>780.89</v>
      </c>
      <c r="BQ7" s="38" t="s">
        <v>102</v>
      </c>
      <c r="BR7" s="38" t="s">
        <v>102</v>
      </c>
      <c r="BS7" s="38" t="s">
        <v>102</v>
      </c>
      <c r="BT7" s="38" t="s">
        <v>102</v>
      </c>
      <c r="BU7" s="38">
        <v>25.42</v>
      </c>
      <c r="BV7" s="38" t="s">
        <v>102</v>
      </c>
      <c r="BW7" s="38" t="s">
        <v>102</v>
      </c>
      <c r="BX7" s="38" t="s">
        <v>102</v>
      </c>
      <c r="BY7" s="38" t="s">
        <v>102</v>
      </c>
      <c r="BZ7" s="38">
        <v>49.38</v>
      </c>
      <c r="CA7" s="38">
        <v>48.58</v>
      </c>
      <c r="CB7" s="38" t="s">
        <v>102</v>
      </c>
      <c r="CC7" s="38" t="s">
        <v>102</v>
      </c>
      <c r="CD7" s="38" t="s">
        <v>102</v>
      </c>
      <c r="CE7" s="38" t="s">
        <v>102</v>
      </c>
      <c r="CF7" s="38">
        <v>597.76</v>
      </c>
      <c r="CG7" s="38" t="s">
        <v>102</v>
      </c>
      <c r="CH7" s="38" t="s">
        <v>102</v>
      </c>
      <c r="CI7" s="38" t="s">
        <v>102</v>
      </c>
      <c r="CJ7" s="38" t="s">
        <v>102</v>
      </c>
      <c r="CK7" s="38">
        <v>316.97000000000003</v>
      </c>
      <c r="CL7" s="38">
        <v>328.08</v>
      </c>
      <c r="CM7" s="38" t="s">
        <v>102</v>
      </c>
      <c r="CN7" s="38" t="s">
        <v>102</v>
      </c>
      <c r="CO7" s="38" t="s">
        <v>102</v>
      </c>
      <c r="CP7" s="38" t="s">
        <v>102</v>
      </c>
      <c r="CQ7" s="38">
        <v>47.16</v>
      </c>
      <c r="CR7" s="38" t="s">
        <v>102</v>
      </c>
      <c r="CS7" s="38" t="s">
        <v>102</v>
      </c>
      <c r="CT7" s="38" t="s">
        <v>102</v>
      </c>
      <c r="CU7" s="38" t="s">
        <v>102</v>
      </c>
      <c r="CV7" s="38">
        <v>46.36</v>
      </c>
      <c r="CW7" s="38">
        <v>46.74</v>
      </c>
      <c r="CX7" s="38" t="s">
        <v>102</v>
      </c>
      <c r="CY7" s="38" t="s">
        <v>102</v>
      </c>
      <c r="CZ7" s="38" t="s">
        <v>102</v>
      </c>
      <c r="DA7" s="38" t="s">
        <v>102</v>
      </c>
      <c r="DB7" s="38">
        <v>100</v>
      </c>
      <c r="DC7" s="38" t="s">
        <v>102</v>
      </c>
      <c r="DD7" s="38" t="s">
        <v>102</v>
      </c>
      <c r="DE7" s="38" t="s">
        <v>102</v>
      </c>
      <c r="DF7" s="38" t="s">
        <v>102</v>
      </c>
      <c r="DG7" s="38">
        <v>83.08</v>
      </c>
      <c r="DH7" s="38">
        <v>81.12</v>
      </c>
      <c r="DI7" s="38" t="s">
        <v>102</v>
      </c>
      <c r="DJ7" s="38" t="s">
        <v>102</v>
      </c>
      <c r="DK7" s="38" t="s">
        <v>102</v>
      </c>
      <c r="DL7" s="38" t="s">
        <v>102</v>
      </c>
      <c r="DM7" s="38">
        <v>8.64</v>
      </c>
      <c r="DN7" s="38" t="s">
        <v>102</v>
      </c>
      <c r="DO7" s="38" t="s">
        <v>102</v>
      </c>
      <c r="DP7" s="38" t="s">
        <v>102</v>
      </c>
      <c r="DQ7" s="38" t="s">
        <v>102</v>
      </c>
      <c r="DR7" s="38">
        <v>33.75</v>
      </c>
      <c r="DS7" s="38">
        <v>33.200000000000003</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2022-01-18T02:31:09Z</cp:lastPrinted>
  <dcterms:created xsi:type="dcterms:W3CDTF">2021-12-03T07:40:29Z</dcterms:created>
  <dcterms:modified xsi:type="dcterms:W3CDTF">2022-01-18T07:15:58Z</dcterms:modified>
  <cp:category/>
</cp:coreProperties>
</file>