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Tw2-sv02\登米市水道事業所総合情報\01　水道管理課\00002 経営管理係\作成フォルダ\R4\17R3公営企業経営比較分析表\R5.2.17_R3決算経営比較分析表【確定版】\"/>
    </mc:Choice>
  </mc:AlternateContent>
  <xr:revisionPtr revIDLastSave="0" documentId="13_ncr:1_{6F100694-4C31-4EFC-A9B8-46F39C1B8083}" xr6:coauthVersionLast="47" xr6:coauthVersionMax="47" xr10:uidLastSave="{00000000-0000-0000-0000-000000000000}"/>
  <workbookProtection workbookAlgorithmName="SHA-512" workbookHashValue="XBTGI7UGZokyIp1NX7iW/V9rp0KqyMKDwqwhRErczrtWU0P6QGX4qaI9D0lqsyQ7+7bd4LLV2v4q+1rFOkP2GA==" workbookSaltValue="VWfFm7vDt2Ob9/UyBdIf0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Q6" i="5"/>
  <c r="P6" i="5"/>
  <c r="O6" i="5"/>
  <c r="N6" i="5"/>
  <c r="B10" i="4" s="1"/>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T10" i="4"/>
  <c r="AL10" i="4"/>
  <c r="AD10" i="4"/>
  <c r="W10" i="4"/>
  <c r="P10" i="4"/>
  <c r="I10" i="4"/>
  <c r="BB8" i="4"/>
  <c r="AL8" i="4"/>
  <c r="AD8" i="4"/>
  <c r="I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<sst xmlns="http://schemas.openxmlformats.org/spreadsheetml/2006/main" count="297" uniqueCount="117">
  <si>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</si>
  <si>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</si>
  <si>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</si>
  <si>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</si>
  <si>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</si>
  <si>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</si>
  <si>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</si>
  <si>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</si>
  <si>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</si>
  <si>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</si>
  <si>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</si>
  <si>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</si>
  <si>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</si>
  <si>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</si>
  <si>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</si>
  <si>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</si>
  <si>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</si>
  <si>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</si>
  <si>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</si>
  <si>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</si>
  <si>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</si>
  <si>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</si>
  <si>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</si>
  <si>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</si>
  <si>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</si>
  <si>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</si>
  <si>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</si>
  <si>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</si>
  <si>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</si>
  <si>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</si>
  <si>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</si>
  <si>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</si>
  <si>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</si>
  <si>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</si>
  <si>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</si>
  <si>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</si>
  <si>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</si>
  <si>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</si>
  <si>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</si>
  <si>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</si>
  <si>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</si>
  <si>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</si>
  <si>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</si>
  <si>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</si>
  <si>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</si>
  <si>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</si>
  <si>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</si>
  <si>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</si>
  <si>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</si>
  <si>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</si>
  <si>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</si>
  <si>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</si>
  <si>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</si>
  <si>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</si>
  <si>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</si>
  <si>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</si>
  <si>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</si>
  <si>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</si>
  <si>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</si>
  <si>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</si>
  <si>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</si>
  <si>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</si>
  <si>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</si>
  <si>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</si>
  <si>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</si>
  <si>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</si>
  <si>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</si>
  <si>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</si>
  <si>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</si>
  <si>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</si>
  <si>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</si>
  <si>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</si>
  <si>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</si>
  <si>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</si>
  <si>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</si>
  <si>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</si>
  <si>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</si>
  <si>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</si>
  <si>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</si>
  <si>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</si>
  <si>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</si>
  <si>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</si>
  <si>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</si>
  <si>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</si>
  <si>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</si>
  <si>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</si>
  <si>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</si>
  <si>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</si>
  <si>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</si>
  <si>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</si>
  <si>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</si>
  <si>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</si>
  <si>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</si>
  <si>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</si>
  <si>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</si>
  <si>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</si>
  <si>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</si>
  <si>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</si>
  <si>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</si>
  <si>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</si>
  <si>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</si>
  <si>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</si>
  <si>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</si>
  <si>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</si>
  <si>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</si>
  <si>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</si>
  <si>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</si>
  <si>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</si>
  <si>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</si>
  <si>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</si>
  <si>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</si>
  <si>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</si>
  <si>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</si>
  <si>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</si>
  <si>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「①有形固定資産減価償却率」は、地方公営企業法適用前の減価償却累計額を控除した額を開始時点の資産として計上しているため、減価償却累計額が小さく、平均値を大きく下回った。
「②管渠老朽化率」「③管渠改善率」は、当該年度時点で法定耐用年数を超えている管渠がない状況である。ストックマネジメントを策定し、老朽化対策に取り組んでいる。</t>
    <phoneticPr fontId="4"/>
  </si>
  <si>
    <t>　類似団体と比較すると、本市は、「汚水処理原価」は低いものの、汚水処理費を使用料で賄えていない状況にある。適正な使用料となるよう見直しを行うとともに、汚水処理費の削減を図っていく。
　また、水洗化の融資あっせん制度や排水設備工事補助金制度を継続し、市民の負担軽減を図りながら水洗化率の向上に努める。
　今後は、施設更新費用の増加や人口減少に伴う使用料の減少等が予測され、的確な経営分析を行い、持続可能な経営に努める必要がある。</t>
    <phoneticPr fontId="4"/>
  </si>
  <si>
    <t>　令和２年度より地方公営企業法を適用したため、令和２年度からの数値となっている。
「①経常収支比率」は、100％を超えて単年度黒字となったが、基準外繰入に依存しているため、収入確保と経費削減に努めなければならない。
「②累積欠損金比率」は純利益の発生により減少したものである。
「③流動比率」は、①により現金が増加したことが影響し、前年度より増加した。しかしながら、建設改良に充てた企業債償還金の割合が非常に高く、平均値を大きく下回っている。流動資産の確保に努めていく。
「④企業債残高対事業規模比率」は、建設投資において、自己資金が少ないため借入金に依存してきたことにより、企業債残高が高く平均値を大きく上回っている。
「⑥汚水処理原価」は、資本費等の減少により前年度より減少したが、使用料単価も低いことから、「⑤経費回収率」は100％に達していない。汚水処理費の削減と使用料改定を行い、回収率の改善を図っていく。
「⑧水洗化率」は、令和５年度まで管渠整備が続くことから、新規接続者の増により前年度より増加したが、「⑦施設利用率」とともに平均値を下回っている。水洗化率の向上を図り、また、近隣施設との統合も検討していく。</t>
    <rPh sb="119" eb="122">
      <t>ジュンリエキ</t>
    </rPh>
    <rPh sb="123" eb="125">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</si>
</sst>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C9B-4BCF-BD3B-9090C0EABD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EC9B-4BCF-BD3B-9090C0EABD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40.56</c:v>
                </c:pt>
                <c:pt idx="4">
                  <c:v>40.39</c:v>
                </c:pt>
              </c:numCache>
            </c:numRef>
          </c:val>
          <c:extLst>
            <c:ext xmlns:c16="http://schemas.microsoft.com/office/drawing/2014/chart" uri="{C3380CC4-5D6E-409C-BE32-E72D297353CC}">
              <c16:uniqueId val="{00000000-A48B-445E-81DA-265C03F726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A48B-445E-81DA-265C03F726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79.44</c:v>
                </c:pt>
                <c:pt idx="4">
                  <c:v>80.650000000000006</c:v>
                </c:pt>
              </c:numCache>
            </c:numRef>
          </c:val>
          <c:extLst>
            <c:ext xmlns:c16="http://schemas.microsoft.com/office/drawing/2014/chart" uri="{C3380CC4-5D6E-409C-BE32-E72D297353CC}">
              <c16:uniqueId val="{00000000-801A-4851-84BD-DB0677550A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801A-4851-84BD-DB0677550A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c:v>
                </c:pt>
                <c:pt idx="4">
                  <c:v>104.13</c:v>
                </c:pt>
              </c:numCache>
            </c:numRef>
          </c:val>
          <c:extLst>
            <c:ext xmlns:c16="http://schemas.microsoft.com/office/drawing/2014/chart" uri="{C3380CC4-5D6E-409C-BE32-E72D297353CC}">
              <c16:uniqueId val="{00000000-E824-4CC4-8F5D-CA74011C92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E824-4CC4-8F5D-CA74011C92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3.39</c:v>
                </c:pt>
                <c:pt idx="4">
                  <c:v>6.45</c:v>
                </c:pt>
              </c:numCache>
            </c:numRef>
          </c:val>
          <c:extLst>
            <c:ext xmlns:c16="http://schemas.microsoft.com/office/drawing/2014/chart" uri="{C3380CC4-5D6E-409C-BE32-E72D297353CC}">
              <c16:uniqueId val="{00000000-09C8-43C1-858F-E31DB8C85E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09C8-43C1-858F-E31DB8C85E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277-4365-8828-2CAF17B638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277-4365-8828-2CAF17B638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87.72</c:v>
                </c:pt>
                <c:pt idx="4">
                  <c:v>71.790000000000006</c:v>
                </c:pt>
              </c:numCache>
            </c:numRef>
          </c:val>
          <c:extLst>
            <c:ext xmlns:c16="http://schemas.microsoft.com/office/drawing/2014/chart" uri="{C3380CC4-5D6E-409C-BE32-E72D297353CC}">
              <c16:uniqueId val="{00000000-DA8D-46C7-A49E-242427DD06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DA8D-46C7-A49E-242427DD06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7.8</c:v>
                </c:pt>
                <c:pt idx="4">
                  <c:v>23.87</c:v>
                </c:pt>
              </c:numCache>
            </c:numRef>
          </c:val>
          <c:extLst>
            <c:ext xmlns:c16="http://schemas.microsoft.com/office/drawing/2014/chart" uri="{C3380CC4-5D6E-409C-BE32-E72D297353CC}">
              <c16:uniqueId val="{00000000-50A0-4F07-9538-5AAE114112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50A0-4F07-9538-5AAE114112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3428.51</c:v>
                </c:pt>
                <c:pt idx="4">
                  <c:v>3445.79</c:v>
                </c:pt>
              </c:numCache>
            </c:numRef>
          </c:val>
          <c:extLst>
            <c:ext xmlns:c16="http://schemas.microsoft.com/office/drawing/2014/chart" uri="{C3380CC4-5D6E-409C-BE32-E72D297353CC}">
              <c16:uniqueId val="{00000000-A1B9-45EE-80E3-5FF409522F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A1B9-45EE-80E3-5FF409522F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94.89</c:v>
                </c:pt>
                <c:pt idx="4">
                  <c:v>99.08</c:v>
                </c:pt>
              </c:numCache>
            </c:numRef>
          </c:val>
          <c:extLst>
            <c:ext xmlns:c16="http://schemas.microsoft.com/office/drawing/2014/chart" uri="{C3380CC4-5D6E-409C-BE32-E72D297353CC}">
              <c16:uniqueId val="{00000000-24DD-4A1B-89FB-5949477A06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24DD-4A1B-89FB-5949477A06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170.25</c:v>
                </c:pt>
                <c:pt idx="4">
                  <c:v>163.94</c:v>
                </c:pt>
              </c:numCache>
            </c:numRef>
          </c:val>
          <c:extLst>
            <c:ext xmlns:c16="http://schemas.microsoft.com/office/drawing/2014/chart" uri="{C3380CC4-5D6E-409C-BE32-E72D297353CC}">
              <c16:uniqueId val="{00000000-9F49-4E55-A7EB-DEC9A0F806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9F49-4E55-A7EB-DEC9A0F806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登米市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76120</v>
      </c>
      <c r="AM8" s="42"/>
      <c r="AN8" s="42"/>
      <c r="AO8" s="42"/>
      <c r="AP8" s="42"/>
      <c r="AQ8" s="42"/>
      <c r="AR8" s="42"/>
      <c r="AS8" s="42"/>
      <c r="AT8" s="35">
        <f>データ!T6</f>
        <v>536.12</v>
      </c>
      <c r="AU8" s="35"/>
      <c r="AV8" s="35"/>
      <c r="AW8" s="35"/>
      <c r="AX8" s="35"/>
      <c r="AY8" s="35"/>
      <c r="AZ8" s="35"/>
      <c r="BA8" s="35"/>
      <c r="BB8" s="35">
        <f>データ!U6</f>
        <v>141.97999999999999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53.83</v>
      </c>
      <c r="J10" s="35"/>
      <c r="K10" s="35"/>
      <c r="L10" s="35"/>
      <c r="M10" s="35"/>
      <c r="N10" s="35"/>
      <c r="O10" s="35"/>
      <c r="P10" s="35">
        <f>データ!P6</f>
        <v>24.27</v>
      </c>
      <c r="Q10" s="35"/>
      <c r="R10" s="35"/>
      <c r="S10" s="35"/>
      <c r="T10" s="35"/>
      <c r="U10" s="35"/>
      <c r="V10" s="35"/>
      <c r="W10" s="35">
        <f>データ!Q6</f>
        <v>66.95</v>
      </c>
      <c r="X10" s="35"/>
      <c r="Y10" s="35"/>
      <c r="Z10" s="35"/>
      <c r="AA10" s="35"/>
      <c r="AB10" s="35"/>
      <c r="AC10" s="35"/>
      <c r="AD10" s="42">
        <f>データ!R6</f>
        <v>3141</v>
      </c>
      <c r="AE10" s="42"/>
      <c r="AF10" s="42"/>
      <c r="AG10" s="42"/>
      <c r="AH10" s="42"/>
      <c r="AI10" s="42"/>
      <c r="AJ10" s="42"/>
      <c r="AK10" s="2"/>
      <c r="AL10" s="42">
        <f>データ!V6</f>
        <v>18352</v>
      </c>
      <c r="AM10" s="42"/>
      <c r="AN10" s="42"/>
      <c r="AO10" s="42"/>
      <c r="AP10" s="42"/>
      <c r="AQ10" s="42"/>
      <c r="AR10" s="42"/>
      <c r="AS10" s="42"/>
      <c r="AT10" s="35">
        <f>データ!W6</f>
        <v>8.7100000000000009</v>
      </c>
      <c r="AU10" s="35"/>
      <c r="AV10" s="35"/>
      <c r="AW10" s="35"/>
      <c r="AX10" s="35"/>
      <c r="AY10" s="35"/>
      <c r="AZ10" s="35"/>
      <c r="BA10" s="35"/>
      <c r="BB10" s="35">
        <f>データ!X6</f>
        <v>2107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AymuWuBgoz1Yf93rUU+YITo8ctxMQ4FgwOv2t6d+92DoTOlSAOEJ5fokWVsKFZwACRyAT8t90BcRa+mV5MA5A==" saltValue="ObdyfgLEHbAqrtrSgiT0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42129</v>
      </c>
      <c r="D6" s="19">
        <f t="shared" si="3"/>
        <v>46</v>
      </c>
      <c r="E6" s="19">
        <f t="shared" si="3"/>
        <v>17</v>
      </c>
      <c r="F6" s="19">
        <f t="shared" si="3"/>
        <v>1</v>
      </c>
      <c r="G6" s="19">
        <f t="shared" si="3"/>
        <v>0</v>
      </c>
      <c r="H6" s="19" t="str">
        <f t="shared" si="3"/>
        <v>宮城県　登米市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53.83</v>
      </c>
      <c r="P6" s="20">
        <f t="shared" si="3"/>
        <v>24.27</v>
      </c>
      <c r="Q6" s="20">
        <f t="shared" si="3"/>
        <v>66.95</v>
      </c>
      <c r="R6" s="20">
        <f t="shared" si="3"/>
        <v>3141</v>
      </c>
      <c r="S6" s="20">
        <f t="shared" si="3"/>
        <v>76120</v>
      </c>
      <c r="T6" s="20">
        <f t="shared" si="3"/>
        <v>536.12</v>
      </c>
      <c r="U6" s="20">
        <f t="shared" si="3"/>
        <v>141.97999999999999</v>
      </c>
      <c r="V6" s="20">
        <f t="shared" si="3"/>
        <v>18352</v>
      </c>
      <c r="W6" s="20">
        <f t="shared" si="3"/>
        <v>8.7100000000000009</v>
      </c>
      <c r="X6" s="20">
        <f t="shared" si="3"/>
        <v>2107</v>
      </c>
      <c r="Y6" s="21" t="str">
        <f>IF(Y7="",NA(),Y7)</f>
        <v>-</v>
      </c>
      <c r="Z6" s="21" t="str">
        <f t="shared" ref="Z6:AH6" si="4">IF(Z7="",NA(),Z7)</f>
        <v>-</v>
      </c>
      <c r="AA6" s="21" t="str">
        <f t="shared" si="4"/>
        <v>-</v>
      </c>
      <c r="AB6" s="21">
        <f t="shared" si="4"/>
        <v>102</v>
      </c>
      <c r="AC6" s="21">
        <f t="shared" si="4"/>
        <v>104.13</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1">
        <f t="shared" si="5"/>
        <v>87.72</v>
      </c>
      <c r="AN6" s="21">
        <f t="shared" si="5"/>
        <v>71.790000000000006</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7.8</v>
      </c>
      <c r="AY6" s="21">
        <f t="shared" si="6"/>
        <v>23.87</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3428.51</v>
      </c>
      <c r="BJ6" s="21">
        <f t="shared" si="7"/>
        <v>3445.79</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94.89</v>
      </c>
      <c r="BU6" s="21">
        <f t="shared" si="8"/>
        <v>99.08</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170.25</v>
      </c>
      <c r="CF6" s="21">
        <f t="shared" si="9"/>
        <v>163.94</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40.56</v>
      </c>
      <c r="CQ6" s="21">
        <f t="shared" si="10"/>
        <v>40.39</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79.44</v>
      </c>
      <c r="DB6" s="21">
        <f t="shared" si="11"/>
        <v>80.650000000000006</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3.39</v>
      </c>
      <c r="DM6" s="21">
        <f t="shared" si="12"/>
        <v>6.45</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42129</v>
      </c>
      <c r="D7" s="23">
        <v>46</v>
      </c>
      <c r="E7" s="23">
        <v>17</v>
      </c>
      <c r="F7" s="23">
        <v>1</v>
      </c>
      <c r="G7" s="23">
        <v>0</v>
      </c>
      <c r="H7" s="23" t="s">
        <v>96</v>
      </c>
      <c r="I7" s="23" t="s">
        <v>97</v>
      </c>
      <c r="J7" s="23" t="s">
        <v>98</v>
      </c>
      <c r="K7" s="23" t="s">
        <v>99</v>
      </c>
      <c r="L7" s="23" t="s">
        <v>100</v>
      </c>
      <c r="M7" s="23" t="s">
        <v>101</v>
      </c>
      <c r="N7" s="24" t="s">
        <v>102</v>
      </c>
      <c r="O7" s="24">
        <v>53.83</v>
      </c>
      <c r="P7" s="24">
        <v>24.27</v>
      </c>
      <c r="Q7" s="24">
        <v>66.95</v>
      </c>
      <c r="R7" s="24">
        <v>3141</v>
      </c>
      <c r="S7" s="24">
        <v>76120</v>
      </c>
      <c r="T7" s="24">
        <v>536.12</v>
      </c>
      <c r="U7" s="24">
        <v>141.97999999999999</v>
      </c>
      <c r="V7" s="24">
        <v>18352</v>
      </c>
      <c r="W7" s="24">
        <v>8.7100000000000009</v>
      </c>
      <c r="X7" s="24">
        <v>2107</v>
      </c>
      <c r="Y7" s="24" t="s">
        <v>102</v>
      </c>
      <c r="Z7" s="24" t="s">
        <v>102</v>
      </c>
      <c r="AA7" s="24" t="s">
        <v>102</v>
      </c>
      <c r="AB7" s="24">
        <v>102</v>
      </c>
      <c r="AC7" s="24">
        <v>104.13</v>
      </c>
      <c r="AD7" s="24" t="s">
        <v>102</v>
      </c>
      <c r="AE7" s="24" t="s">
        <v>102</v>
      </c>
      <c r="AF7" s="24" t="s">
        <v>102</v>
      </c>
      <c r="AG7" s="24">
        <v>107.81</v>
      </c>
      <c r="AH7" s="24">
        <v>107.54</v>
      </c>
      <c r="AI7" s="24">
        <v>107.02</v>
      </c>
      <c r="AJ7" s="24" t="s">
        <v>102</v>
      </c>
      <c r="AK7" s="24" t="s">
        <v>102</v>
      </c>
      <c r="AL7" s="24" t="s">
        <v>102</v>
      </c>
      <c r="AM7" s="24">
        <v>87.72</v>
      </c>
      <c r="AN7" s="24">
        <v>71.790000000000006</v>
      </c>
      <c r="AO7" s="24" t="s">
        <v>102</v>
      </c>
      <c r="AP7" s="24" t="s">
        <v>102</v>
      </c>
      <c r="AQ7" s="24" t="s">
        <v>102</v>
      </c>
      <c r="AR7" s="24">
        <v>18.2</v>
      </c>
      <c r="AS7" s="24">
        <v>19.059999999999999</v>
      </c>
      <c r="AT7" s="24">
        <v>3.09</v>
      </c>
      <c r="AU7" s="24" t="s">
        <v>102</v>
      </c>
      <c r="AV7" s="24" t="s">
        <v>102</v>
      </c>
      <c r="AW7" s="24" t="s">
        <v>102</v>
      </c>
      <c r="AX7" s="24">
        <v>7.8</v>
      </c>
      <c r="AY7" s="24">
        <v>23.87</v>
      </c>
      <c r="AZ7" s="24" t="s">
        <v>102</v>
      </c>
      <c r="BA7" s="24" t="s">
        <v>102</v>
      </c>
      <c r="BB7" s="24" t="s">
        <v>102</v>
      </c>
      <c r="BC7" s="24">
        <v>48.56</v>
      </c>
      <c r="BD7" s="24">
        <v>47.58</v>
      </c>
      <c r="BE7" s="24">
        <v>71.39</v>
      </c>
      <c r="BF7" s="24" t="s">
        <v>102</v>
      </c>
      <c r="BG7" s="24" t="s">
        <v>102</v>
      </c>
      <c r="BH7" s="24" t="s">
        <v>102</v>
      </c>
      <c r="BI7" s="24">
        <v>3428.51</v>
      </c>
      <c r="BJ7" s="24">
        <v>3445.79</v>
      </c>
      <c r="BK7" s="24" t="s">
        <v>102</v>
      </c>
      <c r="BL7" s="24" t="s">
        <v>102</v>
      </c>
      <c r="BM7" s="24" t="s">
        <v>102</v>
      </c>
      <c r="BN7" s="24">
        <v>1245.0999999999999</v>
      </c>
      <c r="BO7" s="24">
        <v>1108.8</v>
      </c>
      <c r="BP7" s="24">
        <v>669.11</v>
      </c>
      <c r="BQ7" s="24" t="s">
        <v>102</v>
      </c>
      <c r="BR7" s="24" t="s">
        <v>102</v>
      </c>
      <c r="BS7" s="24" t="s">
        <v>102</v>
      </c>
      <c r="BT7" s="24">
        <v>94.89</v>
      </c>
      <c r="BU7" s="24">
        <v>99.08</v>
      </c>
      <c r="BV7" s="24" t="s">
        <v>102</v>
      </c>
      <c r="BW7" s="24" t="s">
        <v>102</v>
      </c>
      <c r="BX7" s="24" t="s">
        <v>102</v>
      </c>
      <c r="BY7" s="24">
        <v>79.77</v>
      </c>
      <c r="BZ7" s="24">
        <v>79.63</v>
      </c>
      <c r="CA7" s="24">
        <v>99.73</v>
      </c>
      <c r="CB7" s="24" t="s">
        <v>102</v>
      </c>
      <c r="CC7" s="24" t="s">
        <v>102</v>
      </c>
      <c r="CD7" s="24" t="s">
        <v>102</v>
      </c>
      <c r="CE7" s="24">
        <v>170.25</v>
      </c>
      <c r="CF7" s="24">
        <v>163.94</v>
      </c>
      <c r="CG7" s="24" t="s">
        <v>102</v>
      </c>
      <c r="CH7" s="24" t="s">
        <v>102</v>
      </c>
      <c r="CI7" s="24" t="s">
        <v>102</v>
      </c>
      <c r="CJ7" s="24">
        <v>214.56</v>
      </c>
      <c r="CK7" s="24">
        <v>213.66</v>
      </c>
      <c r="CL7" s="24">
        <v>134.97999999999999</v>
      </c>
      <c r="CM7" s="24" t="s">
        <v>102</v>
      </c>
      <c r="CN7" s="24" t="s">
        <v>102</v>
      </c>
      <c r="CO7" s="24" t="s">
        <v>102</v>
      </c>
      <c r="CP7" s="24">
        <v>40.56</v>
      </c>
      <c r="CQ7" s="24">
        <v>40.39</v>
      </c>
      <c r="CR7" s="24" t="s">
        <v>102</v>
      </c>
      <c r="CS7" s="24" t="s">
        <v>102</v>
      </c>
      <c r="CT7" s="24" t="s">
        <v>102</v>
      </c>
      <c r="CU7" s="24">
        <v>49.47</v>
      </c>
      <c r="CV7" s="24">
        <v>48.19</v>
      </c>
      <c r="CW7" s="24">
        <v>59.99</v>
      </c>
      <c r="CX7" s="24" t="s">
        <v>102</v>
      </c>
      <c r="CY7" s="24" t="s">
        <v>102</v>
      </c>
      <c r="CZ7" s="24" t="s">
        <v>102</v>
      </c>
      <c r="DA7" s="24">
        <v>79.44</v>
      </c>
      <c r="DB7" s="24">
        <v>80.650000000000006</v>
      </c>
      <c r="DC7" s="24" t="s">
        <v>102</v>
      </c>
      <c r="DD7" s="24" t="s">
        <v>102</v>
      </c>
      <c r="DE7" s="24" t="s">
        <v>102</v>
      </c>
      <c r="DF7" s="24">
        <v>82.06</v>
      </c>
      <c r="DG7" s="24">
        <v>82.26</v>
      </c>
      <c r="DH7" s="24">
        <v>95.72</v>
      </c>
      <c r="DI7" s="24" t="s">
        <v>102</v>
      </c>
      <c r="DJ7" s="24" t="s">
        <v>102</v>
      </c>
      <c r="DK7" s="24" t="s">
        <v>102</v>
      </c>
      <c r="DL7" s="24">
        <v>3.39</v>
      </c>
      <c r="DM7" s="24">
        <v>6.45</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2023-02-17T01:46:08Z</cp:lastPrinted>
  <dcterms:created xsi:type="dcterms:W3CDTF">2023-01-12T23:26:39Z</dcterms:created>
  <dcterms:modified xsi:type="dcterms:W3CDTF">2023-02-20T01:51:04Z</dcterms:modified>
  <cp:category/>
</cp:coreProperties>
</file>