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Tw2-sv02\登米市水道事業所総合情報\01　水道管理課\00002 経営管理係\作成フォルダ\R4\17R3公営企業経営比較分析表\R5.2.17_R3決算経営比較分析表【確定版】\"/>
    </mc:Choice>
  </mc:AlternateContent>
  <xr:revisionPtr revIDLastSave="0" documentId="13_ncr:1_{42C338DB-0C60-4CEB-B508-AF4E4C5E0A68}" xr6:coauthVersionLast="47" xr6:coauthVersionMax="47" xr10:uidLastSave="{00000000-0000-0000-0000-000000000000}"/>
  <workbookProtection workbookAlgorithmName="SHA-512" workbookHashValue="aJ64uYZwrcfrihGFGQkJWb4fImVQQuEO3GWByVpKKZv7ozToP780mgNIb2TwEslW9dArijdMrEUfMy96NxZDYg==" workbookSaltValue="M1FasALOb15HL+BYPoh+BA=="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V6" i="5"/>
  <c r="U6" i="5"/>
  <c r="BB8" i="4" s="1"/>
  <c r="T6" i="5"/>
  <c r="AT8" i="4" s="1"/>
  <c r="S6" i="5"/>
  <c r="AL8" i="4" s="1"/>
  <c r="R6" i="5"/>
  <c r="Q6" i="5"/>
  <c r="W10" i="4" s="1"/>
  <c r="P6" i="5"/>
  <c r="O6" i="5"/>
  <c r="N6" i="5"/>
  <c r="B10" i="4" s="1"/>
  <c r="M6" i="5"/>
  <c r="AD8" i="4" s="1"/>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G85" i="4"/>
  <c r="AT10" i="4"/>
  <c r="AL10" i="4"/>
  <c r="AD10" i="4"/>
  <c r="P10" i="4"/>
  <c r="I10" i="4"/>
  <c r="I8" i="4"/>
  <c r="B8" i="4"/>
</calcChain>
</file>

<file path=xl/sharedStrings.xml><?xml version="1.0" encoding="utf-8"?>
<sst xmlns="http://schemas.openxmlformats.org/spreadsheetml/2006/main" count="307" uniqueCount="117">
  <si>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</si>
  <si>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</si>
  <si>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</si>
  <si>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</si>
  <si>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</si>
  <si>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</si>
  <si>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</si>
  <si>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</si>
  <si>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</si>
  <si>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</si>
  <si>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</si>
  <si>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</si>
  <si>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</si>
  <si>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</si>
  <si>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</si>
  <si>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</si>
  <si>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</si>
  <si>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</si>
  <si>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</si>
  <si>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</si>
  <si>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</si>
  <si>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</si>
  <si>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</si>
  <si>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</si>
  <si>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</si>
  <si>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</si>
  <si>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</si>
  <si>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</si>
  <si>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</si>
  <si>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</si>
  <si>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</si>
  <si>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</si>
  <si>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</si>
  <si>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</si>
  <si>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</si>
  <si>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</si>
  <si>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</si>
  <si>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</si>
  <si>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</si>
  <si>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</si>
  <si>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</si>
  <si>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</si>
  <si>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</si>
  <si>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</si>
  <si>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</si>
  <si>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</si>
  <si>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</si>
  <si>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</si>
  <si>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</si>
  <si>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</si>
  <si>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</si>
  <si>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</si>
  <si>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</si>
  <si>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</si>
  <si>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</si>
  <si>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</si>
  <si>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</si>
  <si>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</si>
  <si>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</si>
  <si>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</si>
  <si>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</si>
  <si>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</si>
  <si>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</si>
  <si>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</si>
  <si>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</si>
  <si>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</si>
  <si>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</si>
  <si>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</si>
  <si>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</si>
  <si>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</si>
  <si>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</si>
  <si>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</si>
  <si>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</si>
  <si>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</si>
  <si>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</si>
  <si>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</si>
  <si>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</si>
  <si>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</si>
  <si>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</si>
  <si>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</si>
  <si>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</si>
  <si>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</si>
  <si>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</si>
  <si>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</si>
  <si>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</si>
  <si>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</si>
  <si>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</si>
  <si>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</si>
  <si>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</si>
  <si>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</si>
  <si>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</si>
  <si>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</si>
  <si>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</si>
  <si>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</si>
  <si>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</si>
  <si>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</si>
  <si>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登米市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</si>
  <si>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</si>
  <si>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</si>
  <si>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</si>
  <si>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</si>
  <si>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</si>
  <si>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</si>
  <si>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</si>
  <si>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</si>
  <si>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</si>
  <si>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</si>
  <si>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</si>
  <si>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</si>
  <si>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</si>
  <si>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</si>
  <si>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</si>
  <si>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</si>
  <si>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</si>
  <si>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「①有形固定資産減価償却率」は、地方公営企業法適用前の減価償却累計額を控除した額を開始時点の資産として計上しているため、減価償却累計額が小さく、平均値を下回っている。
</t>
    <phoneticPr fontId="4"/>
  </si>
  <si>
    <t>　平成14年度より特定地域生活排水処理施設整備に着手し、令和３年度においては86基を整備している。浄化槽の設置コストは低いものの、維持管理コストが嵩み「汚水処理原価」が類似団体より高く、「経費回収率」が低い状況にある。適正な使用料となるよう見直しを行うとともに、汚水処理費の削減を行っていく。
　今後は、施設更新費用の増加や人口減少に伴う使用料の減少等が予測され、的確な経営分析を行い、持続可能な経営に努める必要がある。</t>
    <rPh sb="1" eb="3">
      <t>ヘイセイ</t>
    </rPh>
    <rPh sb="5" eb="7">
      <t>ネンド</t>
    </rPh>
    <rPh sb="9" eb="13">
      <t>トクテイチイキ</t>
    </rPh>
    <rPh sb="13" eb="17">
      <t>セイカツハイスイ</t>
    </rPh>
    <rPh sb="17" eb="23">
      <t>ショリシセツセイビ</t>
    </rPh>
    <rPh sb="24" eb="26">
      <t>チャクシュ</t>
    </rPh>
    <rPh sb="28" eb="30">
      <t>レイワ</t>
    </rPh>
    <rPh sb="31" eb="33">
      <t>ネンド</t>
    </rPh>
    <rPh sb="40" eb="41">
      <t>キ</t>
    </rPh>
    <rPh sb="42" eb="44">
      <t>セイビ</t>
    </rPh>
    <rPh sb="49" eb="52">
      <t>ジョウカソウ</t>
    </rPh>
    <rPh sb="53" eb="55">
      <t>セッチ</t>
    </rPh>
    <rPh sb="59" eb="60">
      <t>ヒク</t>
    </rPh>
    <rPh sb="65" eb="69">
      <t>イジカンリ</t>
    </rPh>
    <rPh sb="73" eb="74">
      <t>カサ</t>
    </rPh>
    <rPh sb="76" eb="82">
      <t>オスイショリゲンカ</t>
    </rPh>
    <rPh sb="84" eb="88">
      <t>ルイジダンタイ</t>
    </rPh>
    <rPh sb="112" eb="115">
      <t>シヨウリョウ</t>
    </rPh>
    <phoneticPr fontId="4"/>
  </si>
  <si>
    <t>　令和２年度より地方公営企業法を適用したため、令和２年度からの数値となっている。
「①経常収支比率」は、100％を超えて単年度黒字となったが、基準外繰入に依存しているため、収入確保と経費削減に努めなければならない。
「②累積欠損金比率」は発生していない。
「③流動比率」は、①により現金が前年度より増加し、平均値を上回っている。今後も流動資産の確保に努めていく。
「④企業債残高対事業規模比率」は、建設投資において、自己資金が少ないため借入金に依存してきたことにより、企業債残高が高く平均値を大きく上回っている。
「⑥汚水処理原価」は、委託料等の増により前年度より増加し平均値より高く、使用料単価も低いことから、「⑤経費回収率」は平均値を下回っている。汚水処理費の削減と使用料改定を行い、回収率の改善を図っていく。
「⑦施設利用率」は平均値を下回っている。新規整備により浄化槽の基数は年々増加しているが、１基あたりの処理水量は増加しない傾向となっている。
「⑧水洗化率」は、本市では、排水設備工事申請と浄化槽設置申請を同時に提出することにより浄化槽工事を実施しているため、100％となっている。</t>
    <rPh sb="114" eb="115">
      <t>キン</t>
    </rPh>
    <rPh sb="119" eb="121">
      <t>ハッセイ</t>
    </rPh>
    <rPh sb="141" eb="143">
      <t>ゲンキン</t>
    </rPh>
    <rPh sb="153" eb="156">
      <t>ヘイキンチ</t>
    </rPh>
    <rPh sb="157" eb="159">
      <t>ウワマワ</t>
    </rPh>
    <rPh sb="164" eb="166">
      <t>コンゴ</t>
    </rPh>
    <rPh sb="268" eb="271">
      <t>イタクリョウ</t>
    </rPh>
    <rPh sb="273" eb="274">
      <t>ゾウ</t>
    </rPh>
    <rPh sb="282" eb="284">
      <t>ゾウカ</t>
    </rPh>
    <rPh sb="285" eb="288">
      <t>ヘイキンチ</t>
    </rPh>
    <rPh sb="315" eb="318">
      <t>ヘイキンチ</t>
    </rPh>
    <rPh sb="319" eb="321">
      <t>シタマワ</t>
    </rPh>
    <rPh sb="378" eb="380">
      <t>シンキ</t>
    </rPh>
    <rPh sb="380" eb="382">
      <t>セイビ</t>
    </rPh>
    <rPh sb="385" eb="388">
      <t>ジョウカソウ</t>
    </rPh>
    <rPh sb="389" eb="391">
      <t>キスウ</t>
    </rPh>
    <rPh sb="392" eb="394">
      <t>ネンネン</t>
    </rPh>
    <rPh sb="394" eb="396">
      <t>ゾウカ</t>
    </rPh>
    <rPh sb="403" eb="404">
      <t>キ</t>
    </rPh>
    <rPh sb="408" eb="412">
      <t>ショリスイリョウ</t>
    </rPh>
    <rPh sb="413" eb="415">
      <t>ゾウカ</t>
    </rPh>
    <rPh sb="418" eb="420">
      <t>ケイコウ</t>
    </rPh>
    <rPh sb="437" eb="439">
      <t>ホンシ</t>
    </rPh>
    <rPh sb="442" eb="446">
      <t>ハイスイセツビ</t>
    </rPh>
    <rPh sb="446" eb="448">
      <t>コウジ</t>
    </rPh>
    <rPh sb="448" eb="450">
      <t>シンセイ</t>
    </rPh>
    <rPh sb="451" eb="454">
      <t>ジョウカソウ</t>
    </rPh>
    <rPh sb="454" eb="456">
      <t>セッチ</t>
    </rPh>
    <rPh sb="456" eb="458">
      <t>シンセイ</t>
    </rPh>
    <rPh sb="459" eb="461">
      <t>ドウジ</t>
    </rPh>
    <rPh sb="462" eb="464">
      <t>テイシュツ</t>
    </rPh>
    <rPh sb="471" eb="474">
      <t>ジョウカソウ</t>
    </rPh>
    <rPh sb="474" eb="476">
      <t>コウジ</t>
    </rPh>
    <rPh sb="477" eb="479">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</si>
</sst>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BC8-47CB-B2D3-9935C2A969C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BC8-47CB-B2D3-9935C2A969C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51.45</c:v>
                </c:pt>
                <c:pt idx="4">
                  <c:v>50.95</c:v>
                </c:pt>
              </c:numCache>
            </c:numRef>
          </c:val>
          <c:extLst>
            <c:ext xmlns:c16="http://schemas.microsoft.com/office/drawing/2014/chart" uri="{C3380CC4-5D6E-409C-BE32-E72D297353CC}">
              <c16:uniqueId val="{00000000-235E-4F52-A1B2-C781E6C88E4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58.19</c:v>
                </c:pt>
                <c:pt idx="4">
                  <c:v>56.52</c:v>
                </c:pt>
              </c:numCache>
            </c:numRef>
          </c:val>
          <c:smooth val="0"/>
          <c:extLst>
            <c:ext xmlns:c16="http://schemas.microsoft.com/office/drawing/2014/chart" uri="{C3380CC4-5D6E-409C-BE32-E72D297353CC}">
              <c16:uniqueId val="{00000001-235E-4F52-A1B2-C781E6C88E4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100</c:v>
                </c:pt>
                <c:pt idx="4">
                  <c:v>100</c:v>
                </c:pt>
              </c:numCache>
            </c:numRef>
          </c:val>
          <c:extLst>
            <c:ext xmlns:c16="http://schemas.microsoft.com/office/drawing/2014/chart" uri="{C3380CC4-5D6E-409C-BE32-E72D297353CC}">
              <c16:uniqueId val="{00000000-87D2-4A46-B7F8-EB601727360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87.8</c:v>
                </c:pt>
                <c:pt idx="4">
                  <c:v>88.43</c:v>
                </c:pt>
              </c:numCache>
            </c:numRef>
          </c:val>
          <c:smooth val="0"/>
          <c:extLst>
            <c:ext xmlns:c16="http://schemas.microsoft.com/office/drawing/2014/chart" uri="{C3380CC4-5D6E-409C-BE32-E72D297353CC}">
              <c16:uniqueId val="{00000001-87D2-4A46-B7F8-EB601727360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104.2</c:v>
                </c:pt>
                <c:pt idx="4">
                  <c:v>106.12</c:v>
                </c:pt>
              </c:numCache>
            </c:numRef>
          </c:val>
          <c:extLst>
            <c:ext xmlns:c16="http://schemas.microsoft.com/office/drawing/2014/chart" uri="{C3380CC4-5D6E-409C-BE32-E72D297353CC}">
              <c16:uniqueId val="{00000000-ADE3-4F3B-8CBD-CC9B33FC49F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99.03</c:v>
                </c:pt>
                <c:pt idx="4">
                  <c:v>100.41</c:v>
                </c:pt>
              </c:numCache>
            </c:numRef>
          </c:val>
          <c:smooth val="0"/>
          <c:extLst>
            <c:ext xmlns:c16="http://schemas.microsoft.com/office/drawing/2014/chart" uri="{C3380CC4-5D6E-409C-BE32-E72D297353CC}">
              <c16:uniqueId val="{00000001-ADE3-4F3B-8CBD-CC9B33FC49F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4.3</c:v>
                </c:pt>
                <c:pt idx="4">
                  <c:v>8.27</c:v>
                </c:pt>
              </c:numCache>
            </c:numRef>
          </c:val>
          <c:extLst>
            <c:ext xmlns:c16="http://schemas.microsoft.com/office/drawing/2014/chart" uri="{C3380CC4-5D6E-409C-BE32-E72D297353CC}">
              <c16:uniqueId val="{00000000-82B9-497A-9784-4A7E93202FF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15.74</c:v>
                </c:pt>
                <c:pt idx="4">
                  <c:v>21.02</c:v>
                </c:pt>
              </c:numCache>
            </c:numRef>
          </c:val>
          <c:smooth val="0"/>
          <c:extLst>
            <c:ext xmlns:c16="http://schemas.microsoft.com/office/drawing/2014/chart" uri="{C3380CC4-5D6E-409C-BE32-E72D297353CC}">
              <c16:uniqueId val="{00000001-82B9-497A-9784-4A7E93202FF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239-4B84-8E76-13725FA3801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239-4B84-8E76-13725FA3801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39E-4DD5-8813-66968D877CF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74.239999999999995</c:v>
                </c:pt>
                <c:pt idx="4">
                  <c:v>83.92</c:v>
                </c:pt>
              </c:numCache>
            </c:numRef>
          </c:val>
          <c:smooth val="0"/>
          <c:extLst>
            <c:ext xmlns:c16="http://schemas.microsoft.com/office/drawing/2014/chart" uri="{C3380CC4-5D6E-409C-BE32-E72D297353CC}">
              <c16:uniqueId val="{00000001-639E-4DD5-8813-66968D877CF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119.47</c:v>
                </c:pt>
                <c:pt idx="4">
                  <c:v>150.41</c:v>
                </c:pt>
              </c:numCache>
            </c:numRef>
          </c:val>
          <c:extLst>
            <c:ext xmlns:c16="http://schemas.microsoft.com/office/drawing/2014/chart" uri="{C3380CC4-5D6E-409C-BE32-E72D297353CC}">
              <c16:uniqueId val="{00000000-6C86-447F-9BD8-39783AACDC8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100.47</c:v>
                </c:pt>
                <c:pt idx="4">
                  <c:v>122.71</c:v>
                </c:pt>
              </c:numCache>
            </c:numRef>
          </c:val>
          <c:smooth val="0"/>
          <c:extLst>
            <c:ext xmlns:c16="http://schemas.microsoft.com/office/drawing/2014/chart" uri="{C3380CC4-5D6E-409C-BE32-E72D297353CC}">
              <c16:uniqueId val="{00000001-6C86-447F-9BD8-39783AACDC8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1327.87</c:v>
                </c:pt>
                <c:pt idx="4">
                  <c:v>1315.41</c:v>
                </c:pt>
              </c:numCache>
            </c:numRef>
          </c:val>
          <c:extLst>
            <c:ext xmlns:c16="http://schemas.microsoft.com/office/drawing/2014/chart" uri="{C3380CC4-5D6E-409C-BE32-E72D297353CC}">
              <c16:uniqueId val="{00000000-F7F5-47DC-B798-9A7DD774B89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294.27</c:v>
                </c:pt>
                <c:pt idx="4">
                  <c:v>294.08999999999997</c:v>
                </c:pt>
              </c:numCache>
            </c:numRef>
          </c:val>
          <c:smooth val="0"/>
          <c:extLst>
            <c:ext xmlns:c16="http://schemas.microsoft.com/office/drawing/2014/chart" uri="{C3380CC4-5D6E-409C-BE32-E72D297353CC}">
              <c16:uniqueId val="{00000001-F7F5-47DC-B798-9A7DD774B89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47.72</c:v>
                </c:pt>
                <c:pt idx="4">
                  <c:v>47.1</c:v>
                </c:pt>
              </c:numCache>
            </c:numRef>
          </c:val>
          <c:extLst>
            <c:ext xmlns:c16="http://schemas.microsoft.com/office/drawing/2014/chart" uri="{C3380CC4-5D6E-409C-BE32-E72D297353CC}">
              <c16:uniqueId val="{00000000-60AB-4C60-8FBD-7E32D1232C7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60.59</c:v>
                </c:pt>
                <c:pt idx="4">
                  <c:v>60</c:v>
                </c:pt>
              </c:numCache>
            </c:numRef>
          </c:val>
          <c:smooth val="0"/>
          <c:extLst>
            <c:ext xmlns:c16="http://schemas.microsoft.com/office/drawing/2014/chart" uri="{C3380CC4-5D6E-409C-BE32-E72D297353CC}">
              <c16:uniqueId val="{00000001-60AB-4C60-8FBD-7E32D1232C7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314.23</c:v>
                </c:pt>
                <c:pt idx="4">
                  <c:v>318.86</c:v>
                </c:pt>
              </c:numCache>
            </c:numRef>
          </c:val>
          <c:extLst>
            <c:ext xmlns:c16="http://schemas.microsoft.com/office/drawing/2014/chart" uri="{C3380CC4-5D6E-409C-BE32-E72D297353CC}">
              <c16:uniqueId val="{00000000-6612-4F22-8151-58EE2CE5ED5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280.23</c:v>
                </c:pt>
                <c:pt idx="4">
                  <c:v>282.70999999999998</c:v>
                </c:pt>
              </c:numCache>
            </c:numRef>
          </c:val>
          <c:smooth val="0"/>
          <c:extLst>
            <c:ext xmlns:c16="http://schemas.microsoft.com/office/drawing/2014/chart" uri="{C3380CC4-5D6E-409C-BE32-E72D297353CC}">
              <c16:uniqueId val="{00000001-6612-4F22-8151-58EE2CE5ED5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【19.84】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宮城県　登米市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特定地域生活排水処理</v>
      </c>
      <c r="Q8" s="40"/>
      <c r="R8" s="40"/>
      <c r="S8" s="40"/>
      <c r="T8" s="40"/>
      <c r="U8" s="40"/>
      <c r="V8" s="40"/>
      <c r="W8" s="40" t="str">
        <f>データ!L6</f>
        <v>K2</v>
      </c>
      <c r="X8" s="40"/>
      <c r="Y8" s="40"/>
      <c r="Z8" s="40"/>
      <c r="AA8" s="40"/>
      <c r="AB8" s="40"/>
      <c r="AC8" s="40"/>
      <c r="AD8" s="41" t="str">
        <f>データ!$M$6</f>
        <v>非設置</v>
      </c>
      <c r="AE8" s="41"/>
      <c r="AF8" s="41"/>
      <c r="AG8" s="41"/>
      <c r="AH8" s="41"/>
      <c r="AI8" s="41"/>
      <c r="AJ8" s="41"/>
      <c r="AK8" s="3"/>
      <c r="AL8" s="42">
        <f>データ!S6</f>
        <v>76120</v>
      </c>
      <c r="AM8" s="42"/>
      <c r="AN8" s="42"/>
      <c r="AO8" s="42"/>
      <c r="AP8" s="42"/>
      <c r="AQ8" s="42"/>
      <c r="AR8" s="42"/>
      <c r="AS8" s="42"/>
      <c r="AT8" s="35">
        <f>データ!T6</f>
        <v>536.12</v>
      </c>
      <c r="AU8" s="35"/>
      <c r="AV8" s="35"/>
      <c r="AW8" s="35"/>
      <c r="AX8" s="35"/>
      <c r="AY8" s="35"/>
      <c r="AZ8" s="35"/>
      <c r="BA8" s="35"/>
      <c r="BB8" s="35">
        <f>データ!U6</f>
        <v>141.97999999999999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36.270000000000003</v>
      </c>
      <c r="J10" s="35"/>
      <c r="K10" s="35"/>
      <c r="L10" s="35"/>
      <c r="M10" s="35"/>
      <c r="N10" s="35"/>
      <c r="O10" s="35"/>
      <c r="P10" s="35">
        <f>データ!P6</f>
        <v>9.02</v>
      </c>
      <c r="Q10" s="35"/>
      <c r="R10" s="35"/>
      <c r="S10" s="35"/>
      <c r="T10" s="35"/>
      <c r="U10" s="35"/>
      <c r="V10" s="35"/>
      <c r="W10" s="35">
        <f>データ!Q6</f>
        <v>100</v>
      </c>
      <c r="X10" s="35"/>
      <c r="Y10" s="35"/>
      <c r="Z10" s="35"/>
      <c r="AA10" s="35"/>
      <c r="AB10" s="35"/>
      <c r="AC10" s="35"/>
      <c r="AD10" s="42">
        <f>データ!R6</f>
        <v>3141</v>
      </c>
      <c r="AE10" s="42"/>
      <c r="AF10" s="42"/>
      <c r="AG10" s="42"/>
      <c r="AH10" s="42"/>
      <c r="AI10" s="42"/>
      <c r="AJ10" s="42"/>
      <c r="AK10" s="2"/>
      <c r="AL10" s="42">
        <f>データ!V6</f>
        <v>6820</v>
      </c>
      <c r="AM10" s="42"/>
      <c r="AN10" s="42"/>
      <c r="AO10" s="42"/>
      <c r="AP10" s="42"/>
      <c r="AQ10" s="42"/>
      <c r="AR10" s="42"/>
      <c r="AS10" s="42"/>
      <c r="AT10" s="35">
        <f>データ!W6</f>
        <v>1.86</v>
      </c>
      <c r="AU10" s="35"/>
      <c r="AV10" s="35"/>
      <c r="AW10" s="35"/>
      <c r="AX10" s="35"/>
      <c r="AY10" s="35"/>
      <c r="AZ10" s="35"/>
      <c r="BA10" s="35"/>
      <c r="BB10" s="35">
        <f>データ!X6</f>
        <v>3666.67</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114</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1"/>
      <c r="BM60" s="72"/>
      <c r="BN60" s="72"/>
      <c r="BO60" s="72"/>
      <c r="BP60" s="72"/>
      <c r="BQ60" s="72"/>
      <c r="BR60" s="72"/>
      <c r="BS60" s="72"/>
      <c r="BT60" s="72"/>
      <c r="BU60" s="72"/>
      <c r="BV60" s="72"/>
      <c r="BW60" s="72"/>
      <c r="BX60" s="72"/>
      <c r="BY60" s="72"/>
      <c r="BZ60" s="7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115</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【98.81】</v>
      </c>
      <c r="F85" s="12" t="str">
        <f>データ!AT6</f>
        <v>【102.81】</v>
      </c>
      <c r="G85" s="12" t="str">
        <f>データ!BE6</f>
        <v>【112.20】</v>
      </c>
      <c r="H85" s="12" t="str">
        <f>データ!BP6</f>
        <v>【310.14】</v>
      </c>
      <c r="I85" s="12" t="str">
        <f>データ!CA6</f>
        <v>【57.71】</v>
      </c>
      <c r="J85" s="12" t="str">
        <f>データ!CL6</f>
        <v>【286.17】</v>
      </c>
      <c r="K85" s="12" t="str">
        <f>データ!CW6</f>
        <v>【56.80】</v>
      </c>
      <c r="L85" s="12" t="str">
        <f>データ!DH6</f>
        <v>【83.38】</v>
      </c>
      <c r="M85" s="12" t="str">
        <f>データ!DS6</f>
        <v>【19.84】</v>
      </c>
      <c r="N85" s="12" t="str">
        <f>データ!ED6</f>
        <v>【-】</v>
      </c>
      <c r="O85" s="12" t="str">
        <f>データ!EO6</f>
        <v>【-】</v>
      </c>
    </row>
  </sheetData>
  <sheetProtection algorithmName="SHA-512" hashValue="b5wWlS19tfBB0Zt9dUE8huZlnS5rQZAalRHfbMC9nUTKedlJUQ9ZmlVBaZgN3lH0BFHtCkowIWl/Odr3ngH8+Q==" saltValue="zW3xSDaz41n5AbaGVC1cB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42129</v>
      </c>
      <c r="D6" s="19">
        <f t="shared" si="3"/>
        <v>46</v>
      </c>
      <c r="E6" s="19">
        <f t="shared" si="3"/>
        <v>18</v>
      </c>
      <c r="F6" s="19">
        <f t="shared" si="3"/>
        <v>0</v>
      </c>
      <c r="G6" s="19">
        <f t="shared" si="3"/>
        <v>0</v>
      </c>
      <c r="H6" s="19" t="str">
        <f t="shared" si="3"/>
        <v>宮城県　登米市</v>
      </c>
      <c r="I6" s="19" t="str">
        <f t="shared" si="3"/>
        <v>法適用</v>
      </c>
      <c r="J6" s="19" t="str">
        <f t="shared" si="3"/>
        <v>下水道事業</v>
      </c>
      <c r="K6" s="19" t="str">
        <f t="shared" si="3"/>
        <v>特定地域生活排水処理</v>
      </c>
      <c r="L6" s="19" t="str">
        <f t="shared" si="3"/>
        <v>K2</v>
      </c>
      <c r="M6" s="19" t="str">
        <f t="shared" si="3"/>
        <v>非設置</v>
      </c>
      <c r="N6" s="20" t="str">
        <f t="shared" si="3"/>
        <v>-</v>
      </c>
      <c r="O6" s="20">
        <f t="shared" si="3"/>
        <v>36.270000000000003</v>
      </c>
      <c r="P6" s="20">
        <f t="shared" si="3"/>
        <v>9.02</v>
      </c>
      <c r="Q6" s="20">
        <f t="shared" si="3"/>
        <v>100</v>
      </c>
      <c r="R6" s="20">
        <f t="shared" si="3"/>
        <v>3141</v>
      </c>
      <c r="S6" s="20">
        <f t="shared" si="3"/>
        <v>76120</v>
      </c>
      <c r="T6" s="20">
        <f t="shared" si="3"/>
        <v>536.12</v>
      </c>
      <c r="U6" s="20">
        <f t="shared" si="3"/>
        <v>141.97999999999999</v>
      </c>
      <c r="V6" s="20">
        <f t="shared" si="3"/>
        <v>6820</v>
      </c>
      <c r="W6" s="20">
        <f t="shared" si="3"/>
        <v>1.86</v>
      </c>
      <c r="X6" s="20">
        <f t="shared" si="3"/>
        <v>3666.67</v>
      </c>
      <c r="Y6" s="21" t="str">
        <f>IF(Y7="",NA(),Y7)</f>
        <v>-</v>
      </c>
      <c r="Z6" s="21" t="str">
        <f t="shared" ref="Z6:AH6" si="4">IF(Z7="",NA(),Z7)</f>
        <v>-</v>
      </c>
      <c r="AA6" s="21" t="str">
        <f t="shared" si="4"/>
        <v>-</v>
      </c>
      <c r="AB6" s="21">
        <f t="shared" si="4"/>
        <v>104.2</v>
      </c>
      <c r="AC6" s="21">
        <f t="shared" si="4"/>
        <v>106.12</v>
      </c>
      <c r="AD6" s="21" t="str">
        <f t="shared" si="4"/>
        <v>-</v>
      </c>
      <c r="AE6" s="21" t="str">
        <f t="shared" si="4"/>
        <v>-</v>
      </c>
      <c r="AF6" s="21" t="str">
        <f t="shared" si="4"/>
        <v>-</v>
      </c>
      <c r="AG6" s="21">
        <f t="shared" si="4"/>
        <v>99.03</v>
      </c>
      <c r="AH6" s="21">
        <f t="shared" si="4"/>
        <v>100.41</v>
      </c>
      <c r="AI6" s="20" t="str">
        <f>IF(AI7="","",IF(AI7="-","【-】","【"&amp;SUBSTITUTE(TEXT(AI7,"#,##0.00"),"-","△")&amp;"】"))</f>
        <v>【98.81】</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74.239999999999995</v>
      </c>
      <c r="AS6" s="21">
        <f t="shared" si="5"/>
        <v>83.92</v>
      </c>
      <c r="AT6" s="20" t="str">
        <f>IF(AT7="","",IF(AT7="-","【-】","【"&amp;SUBSTITUTE(TEXT(AT7,"#,##0.00"),"-","△")&amp;"】"))</f>
        <v>【102.81】</v>
      </c>
      <c r="AU6" s="21" t="str">
        <f>IF(AU7="",NA(),AU7)</f>
        <v>-</v>
      </c>
      <c r="AV6" s="21" t="str">
        <f t="shared" ref="AV6:BD6" si="6">IF(AV7="",NA(),AV7)</f>
        <v>-</v>
      </c>
      <c r="AW6" s="21" t="str">
        <f t="shared" si="6"/>
        <v>-</v>
      </c>
      <c r="AX6" s="21">
        <f t="shared" si="6"/>
        <v>119.47</v>
      </c>
      <c r="AY6" s="21">
        <f t="shared" si="6"/>
        <v>150.41</v>
      </c>
      <c r="AZ6" s="21" t="str">
        <f t="shared" si="6"/>
        <v>-</v>
      </c>
      <c r="BA6" s="21" t="str">
        <f t="shared" si="6"/>
        <v>-</v>
      </c>
      <c r="BB6" s="21" t="str">
        <f t="shared" si="6"/>
        <v>-</v>
      </c>
      <c r="BC6" s="21">
        <f t="shared" si="6"/>
        <v>100.47</v>
      </c>
      <c r="BD6" s="21">
        <f t="shared" si="6"/>
        <v>122.71</v>
      </c>
      <c r="BE6" s="20" t="str">
        <f>IF(BE7="","",IF(BE7="-","【-】","【"&amp;SUBSTITUTE(TEXT(BE7,"#,##0.00"),"-","△")&amp;"】"))</f>
        <v>【112.20】</v>
      </c>
      <c r="BF6" s="21" t="str">
        <f>IF(BF7="",NA(),BF7)</f>
        <v>-</v>
      </c>
      <c r="BG6" s="21" t="str">
        <f t="shared" ref="BG6:BO6" si="7">IF(BG7="",NA(),BG7)</f>
        <v>-</v>
      </c>
      <c r="BH6" s="21" t="str">
        <f t="shared" si="7"/>
        <v>-</v>
      </c>
      <c r="BI6" s="21">
        <f t="shared" si="7"/>
        <v>1327.87</v>
      </c>
      <c r="BJ6" s="21">
        <f t="shared" si="7"/>
        <v>1315.41</v>
      </c>
      <c r="BK6" s="21" t="str">
        <f t="shared" si="7"/>
        <v>-</v>
      </c>
      <c r="BL6" s="21" t="str">
        <f t="shared" si="7"/>
        <v>-</v>
      </c>
      <c r="BM6" s="21" t="str">
        <f t="shared" si="7"/>
        <v>-</v>
      </c>
      <c r="BN6" s="21">
        <f t="shared" si="7"/>
        <v>294.27</v>
      </c>
      <c r="BO6" s="21">
        <f t="shared" si="7"/>
        <v>294.08999999999997</v>
      </c>
      <c r="BP6" s="20" t="str">
        <f>IF(BP7="","",IF(BP7="-","【-】","【"&amp;SUBSTITUTE(TEXT(BP7,"#,##0.00"),"-","△")&amp;"】"))</f>
        <v>【310.14】</v>
      </c>
      <c r="BQ6" s="21" t="str">
        <f>IF(BQ7="",NA(),BQ7)</f>
        <v>-</v>
      </c>
      <c r="BR6" s="21" t="str">
        <f t="shared" ref="BR6:BZ6" si="8">IF(BR7="",NA(),BR7)</f>
        <v>-</v>
      </c>
      <c r="BS6" s="21" t="str">
        <f t="shared" si="8"/>
        <v>-</v>
      </c>
      <c r="BT6" s="21">
        <f t="shared" si="8"/>
        <v>47.72</v>
      </c>
      <c r="BU6" s="21">
        <f t="shared" si="8"/>
        <v>47.1</v>
      </c>
      <c r="BV6" s="21" t="str">
        <f t="shared" si="8"/>
        <v>-</v>
      </c>
      <c r="BW6" s="21" t="str">
        <f t="shared" si="8"/>
        <v>-</v>
      </c>
      <c r="BX6" s="21" t="str">
        <f t="shared" si="8"/>
        <v>-</v>
      </c>
      <c r="BY6" s="21">
        <f t="shared" si="8"/>
        <v>60.59</v>
      </c>
      <c r="BZ6" s="21">
        <f t="shared" si="8"/>
        <v>60</v>
      </c>
      <c r="CA6" s="20" t="str">
        <f>IF(CA7="","",IF(CA7="-","【-】","【"&amp;SUBSTITUTE(TEXT(CA7,"#,##0.00"),"-","△")&amp;"】"))</f>
        <v>【57.71】</v>
      </c>
      <c r="CB6" s="21" t="str">
        <f>IF(CB7="",NA(),CB7)</f>
        <v>-</v>
      </c>
      <c r="CC6" s="21" t="str">
        <f t="shared" ref="CC6:CK6" si="9">IF(CC7="",NA(),CC7)</f>
        <v>-</v>
      </c>
      <c r="CD6" s="21" t="str">
        <f t="shared" si="9"/>
        <v>-</v>
      </c>
      <c r="CE6" s="21">
        <f t="shared" si="9"/>
        <v>314.23</v>
      </c>
      <c r="CF6" s="21">
        <f t="shared" si="9"/>
        <v>318.86</v>
      </c>
      <c r="CG6" s="21" t="str">
        <f t="shared" si="9"/>
        <v>-</v>
      </c>
      <c r="CH6" s="21" t="str">
        <f t="shared" si="9"/>
        <v>-</v>
      </c>
      <c r="CI6" s="21" t="str">
        <f t="shared" si="9"/>
        <v>-</v>
      </c>
      <c r="CJ6" s="21">
        <f t="shared" si="9"/>
        <v>280.23</v>
      </c>
      <c r="CK6" s="21">
        <f t="shared" si="9"/>
        <v>282.70999999999998</v>
      </c>
      <c r="CL6" s="20" t="str">
        <f>IF(CL7="","",IF(CL7="-","【-】","【"&amp;SUBSTITUTE(TEXT(CL7,"#,##0.00"),"-","△")&amp;"】"))</f>
        <v>【286.17】</v>
      </c>
      <c r="CM6" s="21" t="str">
        <f>IF(CM7="",NA(),CM7)</f>
        <v>-</v>
      </c>
      <c r="CN6" s="21" t="str">
        <f t="shared" ref="CN6:CV6" si="10">IF(CN7="",NA(),CN7)</f>
        <v>-</v>
      </c>
      <c r="CO6" s="21" t="str">
        <f t="shared" si="10"/>
        <v>-</v>
      </c>
      <c r="CP6" s="21">
        <f t="shared" si="10"/>
        <v>51.45</v>
      </c>
      <c r="CQ6" s="21">
        <f t="shared" si="10"/>
        <v>50.95</v>
      </c>
      <c r="CR6" s="21" t="str">
        <f t="shared" si="10"/>
        <v>-</v>
      </c>
      <c r="CS6" s="21" t="str">
        <f t="shared" si="10"/>
        <v>-</v>
      </c>
      <c r="CT6" s="21" t="str">
        <f t="shared" si="10"/>
        <v>-</v>
      </c>
      <c r="CU6" s="21">
        <f t="shared" si="10"/>
        <v>58.19</v>
      </c>
      <c r="CV6" s="21">
        <f t="shared" si="10"/>
        <v>56.52</v>
      </c>
      <c r="CW6" s="20" t="str">
        <f>IF(CW7="","",IF(CW7="-","【-】","【"&amp;SUBSTITUTE(TEXT(CW7,"#,##0.00"),"-","△")&amp;"】"))</f>
        <v>【56.80】</v>
      </c>
      <c r="CX6" s="21" t="str">
        <f>IF(CX7="",NA(),CX7)</f>
        <v>-</v>
      </c>
      <c r="CY6" s="21" t="str">
        <f t="shared" ref="CY6:DG6" si="11">IF(CY7="",NA(),CY7)</f>
        <v>-</v>
      </c>
      <c r="CZ6" s="21" t="str">
        <f t="shared" si="11"/>
        <v>-</v>
      </c>
      <c r="DA6" s="21">
        <f t="shared" si="11"/>
        <v>100</v>
      </c>
      <c r="DB6" s="21">
        <f t="shared" si="11"/>
        <v>100</v>
      </c>
      <c r="DC6" s="21" t="str">
        <f t="shared" si="11"/>
        <v>-</v>
      </c>
      <c r="DD6" s="21" t="str">
        <f t="shared" si="11"/>
        <v>-</v>
      </c>
      <c r="DE6" s="21" t="str">
        <f t="shared" si="11"/>
        <v>-</v>
      </c>
      <c r="DF6" s="21">
        <f t="shared" si="11"/>
        <v>87.8</v>
      </c>
      <c r="DG6" s="21">
        <f t="shared" si="11"/>
        <v>88.43</v>
      </c>
      <c r="DH6" s="20" t="str">
        <f>IF(DH7="","",IF(DH7="-","【-】","【"&amp;SUBSTITUTE(TEXT(DH7,"#,##0.00"),"-","△")&amp;"】"))</f>
        <v>【83.38】</v>
      </c>
      <c r="DI6" s="21" t="str">
        <f>IF(DI7="",NA(),DI7)</f>
        <v>-</v>
      </c>
      <c r="DJ6" s="21" t="str">
        <f t="shared" ref="DJ6:DR6" si="12">IF(DJ7="",NA(),DJ7)</f>
        <v>-</v>
      </c>
      <c r="DK6" s="21" t="str">
        <f t="shared" si="12"/>
        <v>-</v>
      </c>
      <c r="DL6" s="21">
        <f t="shared" si="12"/>
        <v>4.3</v>
      </c>
      <c r="DM6" s="21">
        <f t="shared" si="12"/>
        <v>8.27</v>
      </c>
      <c r="DN6" s="21" t="str">
        <f t="shared" si="12"/>
        <v>-</v>
      </c>
      <c r="DO6" s="21" t="str">
        <f t="shared" si="12"/>
        <v>-</v>
      </c>
      <c r="DP6" s="21" t="str">
        <f t="shared" si="12"/>
        <v>-</v>
      </c>
      <c r="DQ6" s="21">
        <f t="shared" si="12"/>
        <v>15.74</v>
      </c>
      <c r="DR6" s="21">
        <f t="shared" si="12"/>
        <v>21.02</v>
      </c>
      <c r="DS6" s="20" t="str">
        <f>IF(DS7="","",IF(DS7="-","【-】","【"&amp;SUBSTITUTE(TEXT(DS7,"#,##0.00"),"-","△")&amp;"】"))</f>
        <v>【19.84】</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2021</v>
      </c>
      <c r="C7" s="23">
        <v>42129</v>
      </c>
      <c r="D7" s="23">
        <v>46</v>
      </c>
      <c r="E7" s="23">
        <v>18</v>
      </c>
      <c r="F7" s="23">
        <v>0</v>
      </c>
      <c r="G7" s="23">
        <v>0</v>
      </c>
      <c r="H7" s="23" t="s">
        <v>96</v>
      </c>
      <c r="I7" s="23" t="s">
        <v>97</v>
      </c>
      <c r="J7" s="23" t="s">
        <v>98</v>
      </c>
      <c r="K7" s="23" t="s">
        <v>99</v>
      </c>
      <c r="L7" s="23" t="s">
        <v>100</v>
      </c>
      <c r="M7" s="23" t="s">
        <v>101</v>
      </c>
      <c r="N7" s="24" t="s">
        <v>102</v>
      </c>
      <c r="O7" s="24">
        <v>36.270000000000003</v>
      </c>
      <c r="P7" s="24">
        <v>9.02</v>
      </c>
      <c r="Q7" s="24">
        <v>100</v>
      </c>
      <c r="R7" s="24">
        <v>3141</v>
      </c>
      <c r="S7" s="24">
        <v>76120</v>
      </c>
      <c r="T7" s="24">
        <v>536.12</v>
      </c>
      <c r="U7" s="24">
        <v>141.97999999999999</v>
      </c>
      <c r="V7" s="24">
        <v>6820</v>
      </c>
      <c r="W7" s="24">
        <v>1.86</v>
      </c>
      <c r="X7" s="24">
        <v>3666.67</v>
      </c>
      <c r="Y7" s="24" t="s">
        <v>102</v>
      </c>
      <c r="Z7" s="24" t="s">
        <v>102</v>
      </c>
      <c r="AA7" s="24" t="s">
        <v>102</v>
      </c>
      <c r="AB7" s="24">
        <v>104.2</v>
      </c>
      <c r="AC7" s="24">
        <v>106.12</v>
      </c>
      <c r="AD7" s="24" t="s">
        <v>102</v>
      </c>
      <c r="AE7" s="24" t="s">
        <v>102</v>
      </c>
      <c r="AF7" s="24" t="s">
        <v>102</v>
      </c>
      <c r="AG7" s="24">
        <v>99.03</v>
      </c>
      <c r="AH7" s="24">
        <v>100.41</v>
      </c>
      <c r="AI7" s="24">
        <v>98.81</v>
      </c>
      <c r="AJ7" s="24" t="s">
        <v>102</v>
      </c>
      <c r="AK7" s="24" t="s">
        <v>102</v>
      </c>
      <c r="AL7" s="24" t="s">
        <v>102</v>
      </c>
      <c r="AM7" s="24">
        <v>0</v>
      </c>
      <c r="AN7" s="24">
        <v>0</v>
      </c>
      <c r="AO7" s="24" t="s">
        <v>102</v>
      </c>
      <c r="AP7" s="24" t="s">
        <v>102</v>
      </c>
      <c r="AQ7" s="24" t="s">
        <v>102</v>
      </c>
      <c r="AR7" s="24">
        <v>74.239999999999995</v>
      </c>
      <c r="AS7" s="24">
        <v>83.92</v>
      </c>
      <c r="AT7" s="24">
        <v>102.81</v>
      </c>
      <c r="AU7" s="24" t="s">
        <v>102</v>
      </c>
      <c r="AV7" s="24" t="s">
        <v>102</v>
      </c>
      <c r="AW7" s="24" t="s">
        <v>102</v>
      </c>
      <c r="AX7" s="24">
        <v>119.47</v>
      </c>
      <c r="AY7" s="24">
        <v>150.41</v>
      </c>
      <c r="AZ7" s="24" t="s">
        <v>102</v>
      </c>
      <c r="BA7" s="24" t="s">
        <v>102</v>
      </c>
      <c r="BB7" s="24" t="s">
        <v>102</v>
      </c>
      <c r="BC7" s="24">
        <v>100.47</v>
      </c>
      <c r="BD7" s="24">
        <v>122.71</v>
      </c>
      <c r="BE7" s="24">
        <v>112.2</v>
      </c>
      <c r="BF7" s="24" t="s">
        <v>102</v>
      </c>
      <c r="BG7" s="24" t="s">
        <v>102</v>
      </c>
      <c r="BH7" s="24" t="s">
        <v>102</v>
      </c>
      <c r="BI7" s="24">
        <v>1327.87</v>
      </c>
      <c r="BJ7" s="24">
        <v>1315.41</v>
      </c>
      <c r="BK7" s="24" t="s">
        <v>102</v>
      </c>
      <c r="BL7" s="24" t="s">
        <v>102</v>
      </c>
      <c r="BM7" s="24" t="s">
        <v>102</v>
      </c>
      <c r="BN7" s="24">
        <v>294.27</v>
      </c>
      <c r="BO7" s="24">
        <v>294.08999999999997</v>
      </c>
      <c r="BP7" s="24">
        <v>310.14</v>
      </c>
      <c r="BQ7" s="24" t="s">
        <v>102</v>
      </c>
      <c r="BR7" s="24" t="s">
        <v>102</v>
      </c>
      <c r="BS7" s="24" t="s">
        <v>102</v>
      </c>
      <c r="BT7" s="24">
        <v>47.72</v>
      </c>
      <c r="BU7" s="24">
        <v>47.1</v>
      </c>
      <c r="BV7" s="24" t="s">
        <v>102</v>
      </c>
      <c r="BW7" s="24" t="s">
        <v>102</v>
      </c>
      <c r="BX7" s="24" t="s">
        <v>102</v>
      </c>
      <c r="BY7" s="24">
        <v>60.59</v>
      </c>
      <c r="BZ7" s="24">
        <v>60</v>
      </c>
      <c r="CA7" s="24">
        <v>57.71</v>
      </c>
      <c r="CB7" s="24" t="s">
        <v>102</v>
      </c>
      <c r="CC7" s="24" t="s">
        <v>102</v>
      </c>
      <c r="CD7" s="24" t="s">
        <v>102</v>
      </c>
      <c r="CE7" s="24">
        <v>314.23</v>
      </c>
      <c r="CF7" s="24">
        <v>318.86</v>
      </c>
      <c r="CG7" s="24" t="s">
        <v>102</v>
      </c>
      <c r="CH7" s="24" t="s">
        <v>102</v>
      </c>
      <c r="CI7" s="24" t="s">
        <v>102</v>
      </c>
      <c r="CJ7" s="24">
        <v>280.23</v>
      </c>
      <c r="CK7" s="24">
        <v>282.70999999999998</v>
      </c>
      <c r="CL7" s="24">
        <v>286.17</v>
      </c>
      <c r="CM7" s="24" t="s">
        <v>102</v>
      </c>
      <c r="CN7" s="24" t="s">
        <v>102</v>
      </c>
      <c r="CO7" s="24" t="s">
        <v>102</v>
      </c>
      <c r="CP7" s="24">
        <v>51.45</v>
      </c>
      <c r="CQ7" s="24">
        <v>50.95</v>
      </c>
      <c r="CR7" s="24" t="s">
        <v>102</v>
      </c>
      <c r="CS7" s="24" t="s">
        <v>102</v>
      </c>
      <c r="CT7" s="24" t="s">
        <v>102</v>
      </c>
      <c r="CU7" s="24">
        <v>58.19</v>
      </c>
      <c r="CV7" s="24">
        <v>56.52</v>
      </c>
      <c r="CW7" s="24">
        <v>56.8</v>
      </c>
      <c r="CX7" s="24" t="s">
        <v>102</v>
      </c>
      <c r="CY7" s="24" t="s">
        <v>102</v>
      </c>
      <c r="CZ7" s="24" t="s">
        <v>102</v>
      </c>
      <c r="DA7" s="24">
        <v>100</v>
      </c>
      <c r="DB7" s="24">
        <v>100</v>
      </c>
      <c r="DC7" s="24" t="s">
        <v>102</v>
      </c>
      <c r="DD7" s="24" t="s">
        <v>102</v>
      </c>
      <c r="DE7" s="24" t="s">
        <v>102</v>
      </c>
      <c r="DF7" s="24">
        <v>87.8</v>
      </c>
      <c r="DG7" s="24">
        <v>88.43</v>
      </c>
      <c r="DH7" s="24">
        <v>83.38</v>
      </c>
      <c r="DI7" s="24" t="s">
        <v>102</v>
      </c>
      <c r="DJ7" s="24" t="s">
        <v>102</v>
      </c>
      <c r="DK7" s="24" t="s">
        <v>102</v>
      </c>
      <c r="DL7" s="24">
        <v>4.3</v>
      </c>
      <c r="DM7" s="24">
        <v>8.27</v>
      </c>
      <c r="DN7" s="24" t="s">
        <v>102</v>
      </c>
      <c r="DO7" s="24" t="s">
        <v>102</v>
      </c>
      <c r="DP7" s="24" t="s">
        <v>102</v>
      </c>
      <c r="DQ7" s="24">
        <v>15.74</v>
      </c>
      <c r="DR7" s="24">
        <v>21.02</v>
      </c>
      <c r="DS7" s="24">
        <v>19.84</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2023-02-17T01:51:17Z</cp:lastPrinted>
  <dcterms:created xsi:type="dcterms:W3CDTF">2022-12-01T01:40:28Z</dcterms:created>
  <dcterms:modified xsi:type="dcterms:W3CDTF">2023-02-20T01:51:41Z</dcterms:modified>
  <cp:category/>
</cp:coreProperties>
</file>