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2-sv02\登米市水道事業所総合情報\01　水道管理課\00002 経営管理係\作成フォルダ\R3\R2公営企業経営比較分析表\R4.1.11_R2決算経営比較分析表\01回答\水道\01 回答\20220209修正後回答\"/>
    </mc:Choice>
  </mc:AlternateContent>
  <workbookProtection workbookAlgorithmName="SHA-512" workbookHashValue="jof4ghejrDTvDbsA4oyxvsA9QlK6OH4Kg/b08ZaovU62J85rKkqZ5SM/XqLRWJLbcTXCLjVv8+iocqg+O/e06A==" workbookSaltValue="aaHB11ioTku0Dy+kBg/3Eg==" workbookSpinCount="100000" lockStructure="1"/>
  <bookViews>
    <workbookView xWindow="0" yWindow="0" windowWidth="10776" windowHeight="896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<sst xmlns="http://schemas.openxmlformats.org/spreadsheetml/2006/main" count="228" uniqueCount="115">
  <si>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</si>
  <si>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</si>
  <si>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</si>
  <si>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</si>
  <si>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</si>
  <si>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</si>
  <si>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</si>
  <si>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</si>
  <si>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</si>
  <si>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</si>
  <si>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</si>
  <si>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</si>
  <si>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</si>
  <si>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</si>
  <si>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</si>
  <si>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</si>
  <si>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</si>
  <si>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</si>
  <si>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</si>
  <si>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</si>
  <si>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</si>
  <si>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</si>
  <si>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</si>
  <si>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</si>
  <si>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</si>
  <si>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</si>
  <si>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</si>
  <si>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</si>
  <si>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</si>
  <si>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</si>
  <si>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</si>
  <si>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</si>
  <si>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</si>
  <si>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</si>
  <si>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</si>
  <si>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</si>
  <si>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</si>
  <si>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</si>
  <si>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</si>
  <si>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</si>
  <si>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</si>
  <si>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</si>
  <si>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</si>
  <si>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</si>
  <si>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</si>
  <si>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</si>
  <si>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</si>
  <si>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</si>
  <si>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</si>
  <si>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</si>
  <si>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</si>
  <si>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</si>
  <si>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</si>
  <si>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</si>
  <si>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</si>
  <si>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</si>
  <si>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</si>
  <si>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</si>
  <si>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</si>
  <si>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</si>
  <si>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</si>
  <si>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</si>
  <si>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</si>
  <si>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</si>
  <si>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</si>
  <si>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</si>
  <si>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</si>
  <si>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</si>
  <si>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</si>
  <si>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</si>
  <si>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</si>
  <si>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</si>
  <si>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</si>
  <si>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</si>
  <si>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</si>
  <si>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</si>
  <si>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</si>
  <si>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</si>
  <si>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</si>
  <si>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</si>
  <si>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</si>
  <si>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</si>
  <si>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</si>
  <si>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</si>
  <si>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</si>
  <si>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</si>
  <si>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</si>
  <si>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</si>
  <si>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</si>
  <si>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</si>
  <si>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</si>
  <si>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</si>
  <si>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</si>
  <si>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</si>
  <si>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</si>
  <si>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</si>
  <si>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</si>
  <si>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</si>
  <si>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</si>
  <si>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</si>
  <si>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</si>
  <si>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</si>
  <si>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</si>
  <si>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</si>
  <si>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</si>
  <si>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</si>
  <si>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</si>
  <si>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</si>
  <si>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</si>
  <si>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</si>
  <si>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</si>
  <si>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</si>
  <si>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これまで減少傾向であった年間配水量や年間有収水量が新型コロナウイルス感染症による生活様式の変化などにより増加に転じた。経営状況は前年同様に良好で推移しているものの長期的な見通しでは、水需要の減少に伴う料金収入の減少、施設の耐震化及び老朽化の更新などを控えており、近年には純損失の計上も見込まれる。
　経営戦略や施設更新計画に基づき、施設の統廃合やダウンサイジングと併せて、財源の確保のための投資活動の合理化や費用の圧縮などを図り、経営基盤の強化が必要である。不足する財源については、補助金、出資などの確保に加え、水道料金の見直しについても検討を行うこととしている。
</t>
    <rPh sb="26" eb="28">
      <t>シンガタ</t>
    </rPh>
    <rPh sb="35" eb="38">
      <t>カンセンショウ</t>
    </rPh>
    <rPh sb="41" eb="43">
      <t>セイカツ</t>
    </rPh>
    <rPh sb="43" eb="45">
      <t>ヨウシキ</t>
    </rPh>
    <rPh sb="46" eb="48">
      <t>ヘンカ</t>
    </rPh>
    <phoneticPr fontId="4"/>
  </si>
  <si>
    <t xml:space="preserve">①【有形固定資産減価償却率】　類似団体平均値よりも低い値が続いているが、積極的な管路や施設の更新によるもので、今後も施設更新計画に基づき老朽化施設の更新等を行っていく。
②【管路経年化率】　類似団体より法定耐用年数を経過した管路を保有している。今後も40年を超える管路が増加するが、国の交付金事業を活用しながら30％以下に抑えるよう管路の更新に取り組んでいく。
③【管路更新率】　全国平均や類似団体の数値を上回った。今後も経営戦略及び施設更新計画に基づき、目標値の1.4％に近づけるよう積極的に老朽管の更新を行っていく。
</t>
    <rPh sb="158" eb="160">
      <t>イカ</t>
    </rPh>
    <rPh sb="161" eb="162">
      <t>オサ</t>
    </rPh>
    <rPh sb="190" eb="192">
      <t>ゼンコク</t>
    </rPh>
    <rPh sb="192" eb="194">
      <t>ヘイキン</t>
    </rPh>
    <rPh sb="203" eb="205">
      <t>ウワマワ</t>
    </rPh>
    <rPh sb="228" eb="231">
      <t>モクヒョウチ</t>
    </rPh>
    <rPh sb="237" eb="238">
      <t>チカ</t>
    </rPh>
    <phoneticPr fontId="4"/>
  </si>
  <si>
    <t xml:space="preserve">①【経常収支比率】　過去５年間100％以上となっているが、積極的に耐震化対策や老朽化対策として施設整備に取り組んだ結果、減価償却費が増加し、経常収支比率は５年間減少し続けている。水需要に見合った施設維持と管理運営を行うこととしている。
②【累積欠損金】　累積欠損金は発生しておらず、現時点では健全といえる。
③【流動比率】　債務に対する資金の確保が安定的に100％を超えており、支払能力は十分にあるといえる。
④【企業債残高対給水収益比率】　平成28年度から企業債残高は、給水収益の約６年分となっている。建設改良事業の実施にあたっては、企業債の発行を抑制するため、引き続き補助金など企業債以外の財源確保に併せて有収率の向上に努めていく。
⑤【料金回収率】　類似団体の平均値を下回っている。前年より1.18ポイント上昇したが、３年連続で100％を割り込み、料金収入以外の収入で賄われているため、今後適正な料金収入の確保が必要とされる。また、水需要の減少による給水原価の上昇も予想されるため、料金改定の検討を進めている。
⑥【給水原価】　これまで上昇傾向にあったが今年度は前年より約４円/㎥の減額となっている。総有収水量の増加に伴うものであるが、安定した経営基盤を図るため、水需要に見合った施設のダウンサイジングを行い、資本費及び原価の抑制に取り組んでいく。
⑦【施設利用率】　類似団体平均よりも高く前年度より1.22ポイント上昇しているが、今後水需要の減少が見込まれることから安定的な供給と適切な施設の統廃合を進める。
⑧【有収率】　類似団体平均値を下回っている。有収水量の増により前年度より値が上昇した。今後も漏水調査や老朽管の更新などを積極的に実施し、有収率の向上に取り組んでいく。
</t>
    <rPh sb="226" eb="227">
      <t>ド</t>
    </rPh>
    <rPh sb="363" eb="364">
      <t>ネン</t>
    </rPh>
    <rPh sb="364" eb="366">
      <t>レンゾク</t>
    </rPh>
    <rPh sb="372" eb="373">
      <t>ワ</t>
    </rPh>
    <rPh sb="374" eb="375">
      <t>コ</t>
    </rPh>
    <rPh sb="377" eb="379">
      <t>リョウキン</t>
    </rPh>
    <rPh sb="379" eb="381">
      <t>シュウニュウ</t>
    </rPh>
    <rPh sb="381" eb="383">
      <t>イガイ</t>
    </rPh>
    <rPh sb="384" eb="386">
      <t>シュウニュウ</t>
    </rPh>
    <rPh sb="387" eb="388">
      <t>マカナ</t>
    </rPh>
    <rPh sb="396" eb="398">
      <t>コンゴ</t>
    </rPh>
    <rPh sb="398" eb="400">
      <t>テキセイ</t>
    </rPh>
    <rPh sb="401" eb="403">
      <t>リョウキン</t>
    </rPh>
    <rPh sb="403" eb="405">
      <t>シュウニュウ</t>
    </rPh>
    <rPh sb="406" eb="408">
      <t>カクホ</t>
    </rPh>
    <rPh sb="409" eb="411">
      <t>ヒツヨウ</t>
    </rPh>
    <rPh sb="449" eb="451">
      <t>ケントウ</t>
    </rPh>
    <rPh sb="452" eb="453">
      <t>スス</t>
    </rPh>
    <rPh sb="543" eb="545">
      <t>シセツ</t>
    </rPh>
    <rPh sb="681" eb="683">
      <t>ユウシュウ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</si>
</sst>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0.24</c:v>
                </c:pt>
                <c:pt idx="1">
                  <c:v>0.49</c:v>
                </c:pt>
                <c:pt idx="2">
                  <c:v>0.72</c:v>
                </c:pt>
                <c:pt idx="3">
                  <c:v>0.53</c:v>
                </c:pt>
                <c:pt idx="4">
                  <c:v>0.69</c:v>
                </c:pt>
              </c:numCache>
            </c:numRef>
          </c:val>
          <c:extLst>
            <c:ext xmlns:c16="http://schemas.microsoft.com/office/drawing/2014/chart" uri="{C3380CC4-5D6E-409C-BE32-E72D297353CC}">
              <c16:uniqueId val="{00000000-2821-419F-926A-AD8B263DC7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821-419F-926A-AD8B263DC7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75.94</c:v>
                </c:pt>
                <c:pt idx="1">
                  <c:v>74.12</c:v>
                </c:pt>
                <c:pt idx="2">
                  <c:v>72.48</c:v>
                </c:pt>
                <c:pt idx="3">
                  <c:v>72.900000000000006</c:v>
                </c:pt>
                <c:pt idx="4">
                  <c:v>74.12</c:v>
                </c:pt>
              </c:numCache>
            </c:numRef>
          </c:val>
          <c:extLst>
            <c:ext xmlns:c16="http://schemas.microsoft.com/office/drawing/2014/chart" uri="{C3380CC4-5D6E-409C-BE32-E72D297353CC}">
              <c16:uniqueId val="{00000000-277D-4451-8D1D-860BF739B8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277D-4451-8D1D-860BF739B8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83.4</c:v>
                </c:pt>
                <c:pt idx="1">
                  <c:v>85.36</c:v>
                </c:pt>
                <c:pt idx="2">
                  <c:v>86.4</c:v>
                </c:pt>
                <c:pt idx="3">
                  <c:v>84.78</c:v>
                </c:pt>
                <c:pt idx="4">
                  <c:v>84.94</c:v>
                </c:pt>
              </c:numCache>
            </c:numRef>
          </c:val>
          <c:extLst>
            <c:ext xmlns:c16="http://schemas.microsoft.com/office/drawing/2014/chart" uri="{C3380CC4-5D6E-409C-BE32-E72D297353CC}">
              <c16:uniqueId val="{00000000-8617-417F-ADCC-0C0EA5DB8E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617-417F-ADCC-0C0EA5DB8E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108.39</c:v>
                </c:pt>
                <c:pt idx="1">
                  <c:v>106.59</c:v>
                </c:pt>
                <c:pt idx="2">
                  <c:v>102.67</c:v>
                </c:pt>
                <c:pt idx="3">
                  <c:v>101.34</c:v>
                </c:pt>
                <c:pt idx="4">
                  <c:v>101.27</c:v>
                </c:pt>
              </c:numCache>
            </c:numRef>
          </c:val>
          <c:extLst>
            <c:ext xmlns:c16="http://schemas.microsoft.com/office/drawing/2014/chart" uri="{C3380CC4-5D6E-409C-BE32-E72D297353CC}">
              <c16:uniqueId val="{00000000-CA72-49DB-A1B2-47B649FF01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A72-49DB-A1B2-47B649FF01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44.3</c:v>
                </c:pt>
                <c:pt idx="1">
                  <c:v>44.03</c:v>
                </c:pt>
                <c:pt idx="2">
                  <c:v>43.05</c:v>
                </c:pt>
                <c:pt idx="3">
                  <c:v>44.08</c:v>
                </c:pt>
                <c:pt idx="4">
                  <c:v>45.52</c:v>
                </c:pt>
              </c:numCache>
            </c:numRef>
          </c:val>
          <c:extLst>
            <c:ext xmlns:c16="http://schemas.microsoft.com/office/drawing/2014/chart" uri="{C3380CC4-5D6E-409C-BE32-E72D297353CC}">
              <c16:uniqueId val="{00000000-DE79-4AE3-9712-510AD54B78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DE79-4AE3-9712-510AD54B78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29.76</c:v>
                </c:pt>
                <c:pt idx="1">
                  <c:v>34.619999999999997</c:v>
                </c:pt>
                <c:pt idx="2">
                  <c:v>33.090000000000003</c:v>
                </c:pt>
                <c:pt idx="3">
                  <c:v>31.3</c:v>
                </c:pt>
                <c:pt idx="4">
                  <c:v>30.75</c:v>
                </c:pt>
              </c:numCache>
            </c:numRef>
          </c:val>
          <c:extLst>
            <c:ext xmlns:c16="http://schemas.microsoft.com/office/drawing/2014/chart" uri="{C3380CC4-5D6E-409C-BE32-E72D297353CC}">
              <c16:uniqueId val="{00000000-8496-47FD-9187-CF2C1007D2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496-47FD-9187-CF2C1007D2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05-45DA-94A8-67ACE225E4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B05-45DA-94A8-67ACE225E4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310.3</c:v>
                </c:pt>
                <c:pt idx="1">
                  <c:v>340.39</c:v>
                </c:pt>
                <c:pt idx="2">
                  <c:v>336.3</c:v>
                </c:pt>
                <c:pt idx="3">
                  <c:v>301.93</c:v>
                </c:pt>
                <c:pt idx="4">
                  <c:v>290.48</c:v>
                </c:pt>
              </c:numCache>
            </c:numRef>
          </c:val>
          <c:extLst>
            <c:ext xmlns:c16="http://schemas.microsoft.com/office/drawing/2014/chart" uri="{C3380CC4-5D6E-409C-BE32-E72D297353CC}">
              <c16:uniqueId val="{00000000-3C62-486D-B11C-C2EEDF591F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3C62-486D-B11C-C2EEDF591F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582.48</c:v>
                </c:pt>
                <c:pt idx="1">
                  <c:v>578.38</c:v>
                </c:pt>
                <c:pt idx="2">
                  <c:v>587.01</c:v>
                </c:pt>
                <c:pt idx="3">
                  <c:v>578.92999999999995</c:v>
                </c:pt>
                <c:pt idx="4">
                  <c:v>553.6</c:v>
                </c:pt>
              </c:numCache>
            </c:numRef>
          </c:val>
          <c:extLst>
            <c:ext xmlns:c16="http://schemas.microsoft.com/office/drawing/2014/chart" uri="{C3380CC4-5D6E-409C-BE32-E72D297353CC}">
              <c16:uniqueId val="{00000000-433E-4A43-9DC7-D02D2624B3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433E-4A43-9DC7-D02D2624B3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102.73</c:v>
                </c:pt>
                <c:pt idx="1">
                  <c:v>101.78</c:v>
                </c:pt>
                <c:pt idx="2">
                  <c:v>97.41</c:v>
                </c:pt>
                <c:pt idx="3">
                  <c:v>95.56</c:v>
                </c:pt>
                <c:pt idx="4">
                  <c:v>96.74</c:v>
                </c:pt>
              </c:numCache>
            </c:numRef>
          </c:val>
          <c:extLst>
            <c:ext xmlns:c16="http://schemas.microsoft.com/office/drawing/2014/chart" uri="{C3380CC4-5D6E-409C-BE32-E72D297353CC}">
              <c16:uniqueId val="{00000000-7167-4DEC-81B7-348F284814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7167-4DEC-81B7-348F284814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259.14999999999998</c:v>
                </c:pt>
                <c:pt idx="1">
                  <c:v>260.83</c:v>
                </c:pt>
                <c:pt idx="2">
                  <c:v>272.89</c:v>
                </c:pt>
                <c:pt idx="3">
                  <c:v>278.89</c:v>
                </c:pt>
                <c:pt idx="4">
                  <c:v>275.01</c:v>
                </c:pt>
              </c:numCache>
            </c:numRef>
          </c:val>
          <c:extLst>
            <c:ext xmlns:c16="http://schemas.microsoft.com/office/drawing/2014/chart" uri="{C3380CC4-5D6E-409C-BE32-E72D297353CC}">
              <c16:uniqueId val="{00000000-7382-4570-B182-4D3B21B353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382-4570-B182-4D3B21B353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BB16" zoomScale="130" zoomScaleNormal="100" zoomScaleSheetLayoutView="130" workbookViewId="0">
      <selection activeCell="CM35" sqref="CM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2">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2">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1" t="str">
        <f>データ!H6</f>
        <v>宮城県　登米市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2">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非設置</v>
      </c>
      <c r="AE8" s="89"/>
      <c r="AF8" s="89"/>
      <c r="AG8" s="89"/>
      <c r="AH8" s="89"/>
      <c r="AI8" s="89"/>
      <c r="AJ8" s="89"/>
      <c r="AK8" s="4"/>
      <c r="AL8" s="77">
        <f>データ!$R$6</f>
        <v>77392</v>
      </c>
      <c r="AM8" s="77"/>
      <c r="AN8" s="77"/>
      <c r="AO8" s="77"/>
      <c r="AP8" s="77"/>
      <c r="AQ8" s="77"/>
      <c r="AR8" s="77"/>
      <c r="AS8" s="77"/>
      <c r="AT8" s="73">
        <f>データ!$S$6</f>
        <v>536.12</v>
      </c>
      <c r="AU8" s="74"/>
      <c r="AV8" s="74"/>
      <c r="AW8" s="74"/>
      <c r="AX8" s="74"/>
      <c r="AY8" s="74"/>
      <c r="AZ8" s="74"/>
      <c r="BA8" s="74"/>
      <c r="BB8" s="76">
        <f>データ!$T$6</f>
        <v>144.36000000000001</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2">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2">
      <c r="A10" s="2"/>
      <c r="B10" s="73" t="str">
        <f>データ!$N$6</f>
        <v>-</v>
      </c>
      <c r="C10" s="74"/>
      <c r="D10" s="74"/>
      <c r="E10" s="74"/>
      <c r="F10" s="74"/>
      <c r="G10" s="74"/>
      <c r="H10" s="74"/>
      <c r="I10" s="73">
        <f>データ!$O$6</f>
        <v>59.27</v>
      </c>
      <c r="J10" s="74"/>
      <c r="K10" s="74"/>
      <c r="L10" s="74"/>
      <c r="M10" s="74"/>
      <c r="N10" s="74"/>
      <c r="O10" s="75"/>
      <c r="P10" s="76">
        <f>データ!$P$6</f>
        <v>99.59</v>
      </c>
      <c r="Q10" s="76"/>
      <c r="R10" s="76"/>
      <c r="S10" s="76"/>
      <c r="T10" s="76"/>
      <c r="U10" s="76"/>
      <c r="V10" s="76"/>
      <c r="W10" s="77">
        <f>データ!$Q$6</f>
        <v>5360</v>
      </c>
      <c r="X10" s="77"/>
      <c r="Y10" s="77"/>
      <c r="Z10" s="77"/>
      <c r="AA10" s="77"/>
      <c r="AB10" s="77"/>
      <c r="AC10" s="77"/>
      <c r="AD10" s="2"/>
      <c r="AE10" s="2"/>
      <c r="AF10" s="2"/>
      <c r="AG10" s="2"/>
      <c r="AH10" s="4"/>
      <c r="AI10" s="4"/>
      <c r="AJ10" s="4"/>
      <c r="AK10" s="4"/>
      <c r="AL10" s="77">
        <f>データ!$U$6</f>
        <v>76617</v>
      </c>
      <c r="AM10" s="77"/>
      <c r="AN10" s="77"/>
      <c r="AO10" s="77"/>
      <c r="AP10" s="77"/>
      <c r="AQ10" s="77"/>
      <c r="AR10" s="77"/>
      <c r="AS10" s="77"/>
      <c r="AT10" s="73">
        <f>データ!$V$6</f>
        <v>541.09</v>
      </c>
      <c r="AU10" s="74"/>
      <c r="AV10" s="74"/>
      <c r="AW10" s="74"/>
      <c r="AX10" s="74"/>
      <c r="AY10" s="74"/>
      <c r="AZ10" s="74"/>
      <c r="BA10" s="74"/>
      <c r="BB10" s="76">
        <f>データ!$W$6</f>
        <v>141.6</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113</v>
      </c>
      <c r="BM47" s="69"/>
      <c r="BN47" s="69"/>
      <c r="BO47" s="69"/>
      <c r="BP47" s="69"/>
      <c r="BQ47" s="69"/>
      <c r="BR47" s="69"/>
      <c r="BS47" s="69"/>
      <c r="BT47" s="69"/>
      <c r="BU47" s="69"/>
      <c r="BV47" s="69"/>
      <c r="BW47" s="69"/>
      <c r="BX47" s="69"/>
      <c r="BY47" s="69"/>
      <c r="BZ47" s="7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sKGCLG6IhUMk30e7FNHyqskfTqXaCdckOkHZ1z2kRfqr0CeI6O1nrWD7DuqYH5JjFT7rICT8aogAWFesGSfqA==" saltValue="E0PSlPA4MlTBbe5oFCvz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42129</v>
      </c>
      <c r="D6" s="34">
        <f t="shared" si="3"/>
        <v>46</v>
      </c>
      <c r="E6" s="34">
        <f t="shared" si="3"/>
        <v>1</v>
      </c>
      <c r="F6" s="34">
        <f t="shared" si="3"/>
        <v>0</v>
      </c>
      <c r="G6" s="34">
        <f t="shared" si="3"/>
        <v>1</v>
      </c>
      <c r="H6" s="34" t="str">
        <f t="shared" si="3"/>
        <v>宮城県　登米市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59.27</v>
      </c>
      <c r="P6" s="35">
        <f t="shared" si="3"/>
        <v>99.59</v>
      </c>
      <c r="Q6" s="35">
        <f t="shared" si="3"/>
        <v>5360</v>
      </c>
      <c r="R6" s="35">
        <f t="shared" si="3"/>
        <v>77392</v>
      </c>
      <c r="S6" s="35">
        <f t="shared" si="3"/>
        <v>536.12</v>
      </c>
      <c r="T6" s="35">
        <f t="shared" si="3"/>
        <v>144.36000000000001</v>
      </c>
      <c r="U6" s="35">
        <f t="shared" si="3"/>
        <v>76617</v>
      </c>
      <c r="V6" s="35">
        <f t="shared" si="3"/>
        <v>541.09</v>
      </c>
      <c r="W6" s="35">
        <f t="shared" si="3"/>
        <v>141.6</v>
      </c>
      <c r="X6" s="36">
        <f>IF(X7="",NA(),X7)</f>
        <v>108.39</v>
      </c>
      <c r="Y6" s="36">
        <f t="shared" ref="Y6:AG6" si="4">IF(Y7="",NA(),Y7)</f>
        <v>106.59</v>
      </c>
      <c r="Z6" s="36">
        <f t="shared" si="4"/>
        <v>102.67</v>
      </c>
      <c r="AA6" s="36">
        <f t="shared" si="4"/>
        <v>101.34</v>
      </c>
      <c r="AB6" s="36">
        <f t="shared" si="4"/>
        <v>101.27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310.3</v>
      </c>
      <c r="AU6" s="36">
        <f t="shared" ref="AU6:BC6" si="6">IF(AU7="",NA(),AU7)</f>
        <v>340.39</v>
      </c>
      <c r="AV6" s="36">
        <f t="shared" si="6"/>
        <v>336.3</v>
      </c>
      <c r="AW6" s="36">
        <f t="shared" si="6"/>
        <v>301.93</v>
      </c>
      <c r="AX6" s="36">
        <f t="shared" si="6"/>
        <v>290.48</v>
      </c>
      <c r="AY6" s="36">
        <f t="shared" si="6"/>
        <v>357.82</v>
      </c>
      <c r="AZ6" s="36">
        <f t="shared" si="6"/>
        <v>355.5</v>
      </c>
      <c r="BA6" s="36">
        <f t="shared" si="6"/>
        <v>349.83</v>
      </c>
      <c r="BB6" s="36">
        <f t="shared" si="6"/>
        <v>360.86</v>
      </c>
      <c r="BC6" s="36">
        <f t="shared" si="6"/>
        <v>350.79</v>
      </c>
      <c r="BD6" s="35" t="str">
        <f>IF(BD7="","",IF(BD7="-","【-】","【"&amp;SUBSTITUTE(TEXT(BD7,"#,##0.00"),"-","△")&amp;"】"))</f>
        <v>【260.31】</v>
      </c>
      <c r="BE6" s="36">
        <f>IF(BE7="",NA(),BE7)</f>
        <v>582.48</v>
      </c>
      <c r="BF6" s="36">
        <f t="shared" ref="BF6:BN6" si="7">IF(BF7="",NA(),BF7)</f>
        <v>578.38</v>
      </c>
      <c r="BG6" s="36">
        <f t="shared" si="7"/>
        <v>587.01</v>
      </c>
      <c r="BH6" s="36">
        <f t="shared" si="7"/>
        <v>578.92999999999995</v>
      </c>
      <c r="BI6" s="36">
        <f t="shared" si="7"/>
        <v>553.6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102.73</v>
      </c>
      <c r="BQ6" s="36">
        <f t="shared" ref="BQ6:BY6" si="8">IF(BQ7="",NA(),BQ7)</f>
        <v>101.78</v>
      </c>
      <c r="BR6" s="36">
        <f t="shared" si="8"/>
        <v>97.41</v>
      </c>
      <c r="BS6" s="36">
        <f t="shared" si="8"/>
        <v>95.56</v>
      </c>
      <c r="BT6" s="36">
        <f t="shared" si="8"/>
        <v>96.74</v>
      </c>
      <c r="BU6" s="36">
        <f t="shared" si="8"/>
        <v>106.01</v>
      </c>
      <c r="BV6" s="36">
        <f t="shared" si="8"/>
        <v>104.57</v>
      </c>
      <c r="BW6" s="36">
        <f t="shared" si="8"/>
        <v>103.54</v>
      </c>
      <c r="BX6" s="36">
        <f t="shared" si="8"/>
        <v>103.32</v>
      </c>
      <c r="BY6" s="36">
        <f t="shared" si="8"/>
        <v>100.85</v>
      </c>
      <c r="BZ6" s="35" t="str">
        <f>IF(BZ7="","",IF(BZ7="-","【-】","【"&amp;SUBSTITUTE(TEXT(BZ7,"#,##0.00"),"-","△")&amp;"】"))</f>
        <v>【100.05】</v>
      </c>
      <c r="CA6" s="36">
        <f>IF(CA7="",NA(),CA7)</f>
        <v>259.14999999999998</v>
      </c>
      <c r="CB6" s="36">
        <f t="shared" ref="CB6:CJ6" si="9">IF(CB7="",NA(),CB7)</f>
        <v>260.83</v>
      </c>
      <c r="CC6" s="36">
        <f t="shared" si="9"/>
        <v>272.89</v>
      </c>
      <c r="CD6" s="36">
        <f t="shared" si="9"/>
        <v>278.89</v>
      </c>
      <c r="CE6" s="36">
        <f t="shared" si="9"/>
        <v>275.01</v>
      </c>
      <c r="CF6" s="36">
        <f t="shared" si="9"/>
        <v>162.24</v>
      </c>
      <c r="CG6" s="36">
        <f t="shared" si="9"/>
        <v>165.47</v>
      </c>
      <c r="CH6" s="36">
        <f t="shared" si="9"/>
        <v>167.46</v>
      </c>
      <c r="CI6" s="36">
        <f t="shared" si="9"/>
        <v>168.56</v>
      </c>
      <c r="CJ6" s="36">
        <f t="shared" si="9"/>
        <v>167.1</v>
      </c>
      <c r="CK6" s="35" t="str">
        <f>IF(CK7="","",IF(CK7="-","【-】","【"&amp;SUBSTITUTE(TEXT(CK7,"#,##0.00"),"-","△")&amp;"】"))</f>
        <v>【166.40】</v>
      </c>
      <c r="CL6" s="36">
        <f>IF(CL7="",NA(),CL7)</f>
        <v>75.94</v>
      </c>
      <c r="CM6" s="36">
        <f t="shared" ref="CM6:CU6" si="10">IF(CM7="",NA(),CM7)</f>
        <v>74.12</v>
      </c>
      <c r="CN6" s="36">
        <f t="shared" si="10"/>
        <v>72.48</v>
      </c>
      <c r="CO6" s="36">
        <f t="shared" si="10"/>
        <v>72.900000000000006</v>
      </c>
      <c r="CP6" s="36">
        <f t="shared" si="10"/>
        <v>74.12</v>
      </c>
      <c r="CQ6" s="36">
        <f t="shared" si="10"/>
        <v>59.11</v>
      </c>
      <c r="CR6" s="36">
        <f t="shared" si="10"/>
        <v>59.74</v>
      </c>
      <c r="CS6" s="36">
        <f t="shared" si="10"/>
        <v>59.46</v>
      </c>
      <c r="CT6" s="36">
        <f t="shared" si="10"/>
        <v>59.51</v>
      </c>
      <c r="CU6" s="36">
        <f t="shared" si="10"/>
        <v>59.91</v>
      </c>
      <c r="CV6" s="35" t="str">
        <f>IF(CV7="","",IF(CV7="-","【-】","【"&amp;SUBSTITUTE(TEXT(CV7,"#,##0.00"),"-","△")&amp;"】"))</f>
        <v>【60.69】</v>
      </c>
      <c r="CW6" s="36">
        <f>IF(CW7="",NA(),CW7)</f>
        <v>83.4</v>
      </c>
      <c r="CX6" s="36">
        <f t="shared" ref="CX6:DF6" si="11">IF(CX7="",NA(),CX7)</f>
        <v>85.36</v>
      </c>
      <c r="CY6" s="36">
        <f t="shared" si="11"/>
        <v>86.4</v>
      </c>
      <c r="CZ6" s="36">
        <f t="shared" si="11"/>
        <v>84.78</v>
      </c>
      <c r="DA6" s="36">
        <f t="shared" si="11"/>
        <v>84.94</v>
      </c>
      <c r="DB6" s="36">
        <f t="shared" si="11"/>
        <v>87.91</v>
      </c>
      <c r="DC6" s="36">
        <f t="shared" si="11"/>
        <v>87.28</v>
      </c>
      <c r="DD6" s="36">
        <f t="shared" si="11"/>
        <v>87.41</v>
      </c>
      <c r="DE6" s="36">
        <f t="shared" si="11"/>
        <v>87.08</v>
      </c>
      <c r="DF6" s="36">
        <f t="shared" si="11"/>
        <v>87.26</v>
      </c>
      <c r="DG6" s="35" t="str">
        <f>IF(DG7="","",IF(DG7="-","【-】","【"&amp;SUBSTITUTE(TEXT(DG7,"#,##0.00"),"-","△")&amp;"】"))</f>
        <v>【89.82】</v>
      </c>
      <c r="DH6" s="36">
        <f>IF(DH7="",NA(),DH7)</f>
        <v>44.3</v>
      </c>
      <c r="DI6" s="36">
        <f t="shared" ref="DI6:DQ6" si="12">IF(DI7="",NA(),DI7)</f>
        <v>44.03</v>
      </c>
      <c r="DJ6" s="36">
        <f t="shared" si="12"/>
        <v>43.05</v>
      </c>
      <c r="DK6" s="36">
        <f t="shared" si="12"/>
        <v>44.08</v>
      </c>
      <c r="DL6" s="36">
        <f t="shared" si="12"/>
        <v>45.52</v>
      </c>
      <c r="DM6" s="36">
        <f t="shared" si="12"/>
        <v>46.88</v>
      </c>
      <c r="DN6" s="36">
        <f t="shared" si="12"/>
        <v>46.94</v>
      </c>
      <c r="DO6" s="36">
        <f t="shared" si="12"/>
        <v>47.62</v>
      </c>
      <c r="DP6" s="36">
        <f t="shared" si="12"/>
        <v>48.55</v>
      </c>
      <c r="DQ6" s="36">
        <f t="shared" si="12"/>
        <v>49.2</v>
      </c>
      <c r="DR6" s="35" t="str">
        <f>IF(DR7="","",IF(DR7="-","【-】","【"&amp;SUBSTITUTE(TEXT(DR7,"#,##0.00"),"-","△")&amp;"】"))</f>
        <v>【50.19】</v>
      </c>
      <c r="DS6" s="36">
        <f>IF(DS7="",NA(),DS7)</f>
        <v>29.76</v>
      </c>
      <c r="DT6" s="36">
        <f t="shared" ref="DT6:EB6" si="13">IF(DT7="",NA(),DT7)</f>
        <v>34.619999999999997</v>
      </c>
      <c r="DU6" s="36">
        <f t="shared" si="13"/>
        <v>33.090000000000003</v>
      </c>
      <c r="DV6" s="36">
        <f t="shared" si="13"/>
        <v>31.3</v>
      </c>
      <c r="DW6" s="36">
        <f t="shared" si="13"/>
        <v>30.75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0.24</v>
      </c>
      <c r="EE6" s="36">
        <f t="shared" ref="EE6:EM6" si="14">IF(EE7="",NA(),EE7)</f>
        <v>0.49</v>
      </c>
      <c r="EF6" s="36">
        <f t="shared" si="14"/>
        <v>0.72</v>
      </c>
      <c r="EG6" s="36">
        <f t="shared" si="14"/>
        <v>0.53</v>
      </c>
      <c r="EH6" s="36">
        <f t="shared" si="14"/>
        <v>0.69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42129</v>
      </c>
      <c r="D7" s="38">
        <v>46</v>
      </c>
      <c r="E7" s="38">
        <v>1</v>
      </c>
      <c r="F7" s="38">
        <v>0</v>
      </c>
      <c r="G7" s="38">
        <v>1</v>
      </c>
      <c r="H7" s="38" t="s">
        <v>93</v>
      </c>
      <c r="I7" s="38" t="s">
        <v>94</v>
      </c>
      <c r="J7" s="38" t="s">
        <v>95</v>
      </c>
      <c r="K7" s="38" t="s">
        <v>96</v>
      </c>
      <c r="L7" s="38" t="s">
        <v>97</v>
      </c>
      <c r="M7" s="38" t="s">
        <v>98</v>
      </c>
      <c r="N7" s="39" t="s">
        <v>99</v>
      </c>
      <c r="O7" s="39">
        <v>59.27</v>
      </c>
      <c r="P7" s="39">
        <v>99.59</v>
      </c>
      <c r="Q7" s="39">
        <v>5360</v>
      </c>
      <c r="R7" s="39">
        <v>77392</v>
      </c>
      <c r="S7" s="39">
        <v>536.12</v>
      </c>
      <c r="T7" s="39">
        <v>144.36000000000001</v>
      </c>
      <c r="U7" s="39">
        <v>76617</v>
      </c>
      <c r="V7" s="39">
        <v>541.09</v>
      </c>
      <c r="W7" s="39">
        <v>141.6</v>
      </c>
      <c r="X7" s="39">
        <v>108.39</v>
      </c>
      <c r="Y7" s="39">
        <v>106.59</v>
      </c>
      <c r="Z7" s="39">
        <v>102.67</v>
      </c>
      <c r="AA7" s="39">
        <v>101.34</v>
      </c>
      <c r="AB7" s="39">
        <v>101.27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310.3</v>
      </c>
      <c r="AU7" s="39">
        <v>340.39</v>
      </c>
      <c r="AV7" s="39">
        <v>336.3</v>
      </c>
      <c r="AW7" s="39">
        <v>301.93</v>
      </c>
      <c r="AX7" s="39">
        <v>290.48</v>
      </c>
      <c r="AY7" s="39">
        <v>357.82</v>
      </c>
      <c r="AZ7" s="39">
        <v>355.5</v>
      </c>
      <c r="BA7" s="39">
        <v>349.83</v>
      </c>
      <c r="BB7" s="39">
        <v>360.86</v>
      </c>
      <c r="BC7" s="39">
        <v>350.79</v>
      </c>
      <c r="BD7" s="39">
        <v>260.31</v>
      </c>
      <c r="BE7" s="39">
        <v>582.48</v>
      </c>
      <c r="BF7" s="39">
        <v>578.38</v>
      </c>
      <c r="BG7" s="39">
        <v>587.01</v>
      </c>
      <c r="BH7" s="39">
        <v>578.92999999999995</v>
      </c>
      <c r="BI7" s="39">
        <v>553.6</v>
      </c>
      <c r="BJ7" s="39">
        <v>307.45999999999998</v>
      </c>
      <c r="BK7" s="39">
        <v>312.58</v>
      </c>
      <c r="BL7" s="39">
        <v>314.87</v>
      </c>
      <c r="BM7" s="39">
        <v>309.27999999999997</v>
      </c>
      <c r="BN7" s="39">
        <v>322.92</v>
      </c>
      <c r="BO7" s="39">
        <v>275.67</v>
      </c>
      <c r="BP7" s="39">
        <v>102.73</v>
      </c>
      <c r="BQ7" s="39">
        <v>101.78</v>
      </c>
      <c r="BR7" s="39">
        <v>97.41</v>
      </c>
      <c r="BS7" s="39">
        <v>95.56</v>
      </c>
      <c r="BT7" s="39">
        <v>96.74</v>
      </c>
      <c r="BU7" s="39">
        <v>106.01</v>
      </c>
      <c r="BV7" s="39">
        <v>104.57</v>
      </c>
      <c r="BW7" s="39">
        <v>103.54</v>
      </c>
      <c r="BX7" s="39">
        <v>103.32</v>
      </c>
      <c r="BY7" s="39">
        <v>100.85</v>
      </c>
      <c r="BZ7" s="39">
        <v>100.05</v>
      </c>
      <c r="CA7" s="39">
        <v>259.14999999999998</v>
      </c>
      <c r="CB7" s="39">
        <v>260.83</v>
      </c>
      <c r="CC7" s="39">
        <v>272.89</v>
      </c>
      <c r="CD7" s="39">
        <v>278.89</v>
      </c>
      <c r="CE7" s="39">
        <v>275.01</v>
      </c>
      <c r="CF7" s="39">
        <v>162.24</v>
      </c>
      <c r="CG7" s="39">
        <v>165.47</v>
      </c>
      <c r="CH7" s="39">
        <v>167.46</v>
      </c>
      <c r="CI7" s="39">
        <v>168.56</v>
      </c>
      <c r="CJ7" s="39">
        <v>167.1</v>
      </c>
      <c r="CK7" s="39">
        <v>166.4</v>
      </c>
      <c r="CL7" s="39">
        <v>75.94</v>
      </c>
      <c r="CM7" s="39">
        <v>74.12</v>
      </c>
      <c r="CN7" s="39">
        <v>72.48</v>
      </c>
      <c r="CO7" s="39">
        <v>72.900000000000006</v>
      </c>
      <c r="CP7" s="39">
        <v>74.12</v>
      </c>
      <c r="CQ7" s="39">
        <v>59.11</v>
      </c>
      <c r="CR7" s="39">
        <v>59.74</v>
      </c>
      <c r="CS7" s="39">
        <v>59.46</v>
      </c>
      <c r="CT7" s="39">
        <v>59.51</v>
      </c>
      <c r="CU7" s="39">
        <v>59.91</v>
      </c>
      <c r="CV7" s="39">
        <v>60.69</v>
      </c>
      <c r="CW7" s="39">
        <v>83.4</v>
      </c>
      <c r="CX7" s="39">
        <v>85.36</v>
      </c>
      <c r="CY7" s="39">
        <v>86.4</v>
      </c>
      <c r="CZ7" s="39">
        <v>84.78</v>
      </c>
      <c r="DA7" s="39">
        <v>84.94</v>
      </c>
      <c r="DB7" s="39">
        <v>87.91</v>
      </c>
      <c r="DC7" s="39">
        <v>87.28</v>
      </c>
      <c r="DD7" s="39">
        <v>87.41</v>
      </c>
      <c r="DE7" s="39">
        <v>87.08</v>
      </c>
      <c r="DF7" s="39">
        <v>87.26</v>
      </c>
      <c r="DG7" s="39">
        <v>89.82</v>
      </c>
      <c r="DH7" s="39">
        <v>44.3</v>
      </c>
      <c r="DI7" s="39">
        <v>44.03</v>
      </c>
      <c r="DJ7" s="39">
        <v>43.05</v>
      </c>
      <c r="DK7" s="39">
        <v>44.08</v>
      </c>
      <c r="DL7" s="39">
        <v>45.52</v>
      </c>
      <c r="DM7" s="39">
        <v>46.88</v>
      </c>
      <c r="DN7" s="39">
        <v>46.94</v>
      </c>
      <c r="DO7" s="39">
        <v>47.62</v>
      </c>
      <c r="DP7" s="39">
        <v>48.55</v>
      </c>
      <c r="DQ7" s="39">
        <v>49.2</v>
      </c>
      <c r="DR7" s="39">
        <v>50.19</v>
      </c>
      <c r="DS7" s="39">
        <v>29.76</v>
      </c>
      <c r="DT7" s="39">
        <v>34.619999999999997</v>
      </c>
      <c r="DU7" s="39">
        <v>33.090000000000003</v>
      </c>
      <c r="DV7" s="39">
        <v>31.3</v>
      </c>
      <c r="DW7" s="39">
        <v>30.75</v>
      </c>
      <c r="DX7" s="39">
        <v>13.39</v>
      </c>
      <c r="DY7" s="39">
        <v>14.48</v>
      </c>
      <c r="DZ7" s="39">
        <v>16.27</v>
      </c>
      <c r="EA7" s="39">
        <v>17.11</v>
      </c>
      <c r="EB7" s="39">
        <v>18.329999999999998</v>
      </c>
      <c r="EC7" s="39">
        <v>20.63</v>
      </c>
      <c r="ED7" s="39">
        <v>0.24</v>
      </c>
      <c r="EE7" s="39">
        <v>0.49</v>
      </c>
      <c r="EF7" s="39">
        <v>0.72</v>
      </c>
      <c r="EG7" s="39">
        <v>0.53</v>
      </c>
      <c r="EH7" s="39">
        <v>0.69</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2022-01-21T01:12:20Z</cp:lastPrinted>
  <dcterms:created xsi:type="dcterms:W3CDTF">2021-12-03T06:43:24Z</dcterms:created>
  <dcterms:modified xsi:type="dcterms:W3CDTF">2022-02-09T00:52:48Z</dcterms:modified>
  <cp:category/>
</cp:coreProperties>
</file>