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<sst xmlns="http://schemas.openxmlformats.org/spreadsheetml/2006/main" count="217" uniqueCount="107">
  <si>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</si>
  <si>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</si>
  <si>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</si>
  <si>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</si>
  <si>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</si>
  <si>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</si>
  <si>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</si>
  <si>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</si>
  <si>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</si>
  <si>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</si>
  <si>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</si>
  <si>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</si>
  <si>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</si>
  <si>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</si>
  <si>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</si>
  <si>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</si>
  <si>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</si>
  <si>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</si>
  <si>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</si>
  <si>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</si>
  <si>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</si>
  <si>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</si>
  <si>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</si>
  <si>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</si>
  <si>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</si>
  <si>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</si>
  <si>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</si>
  <si>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</si>
  <si>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</si>
  <si>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</si>
  <si>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</si>
  <si>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</si>
  <si>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</si>
  <si>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</si>
  <si>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</si>
  <si>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</si>
  <si>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</si>
  <si>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</si>
  <si>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</si>
  <si>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</si>
  <si>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</si>
  <si>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</si>
  <si>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</si>
  <si>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</si>
  <si>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</si>
  <si>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</si>
  <si>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</si>
  <si>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</si>
  <si>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</si>
  <si>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</si>
  <si>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</si>
  <si>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</si>
  <si>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</si>
  <si>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</si>
  <si>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</si>
  <si>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</si>
  <si>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</si>
  <si>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</si>
  <si>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</si>
  <si>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</si>
  <si>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</si>
  <si>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</si>
  <si>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</si>
  <si>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</si>
  <si>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</si>
  <si>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</si>
  <si>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</si>
  <si>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</si>
  <si>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</si>
  <si>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</si>
  <si>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</si>
  <si>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</si>
  <si>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</si>
  <si>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</si>
  <si>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</si>
  <si>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</si>
  <si>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</si>
  <si>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</si>
  <si>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</si>
  <si>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</si>
  <si>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</si>
  <si>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</si>
  <si>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</si>
  <si>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</si>
  <si>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</si>
  <si>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</si>
  <si>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</si>
  <si>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</si>
  <si>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</si>
  <si>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</si>
  <si>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</si>
  <si>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</si>
  <si>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</si>
  <si>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</si>
  <si>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</si>
  <si>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</si>
  <si>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</si>
  <si>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</si>
  <si>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</si>
  <si>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</si>
  <si>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</si>
  <si>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</si>
  <si>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</si>
  <si>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</si>
  <si>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H16年度の料金改定の効果が続いている状況である。またそれに加え、H26年度以降は新会計制度への移行による営業外収益の長期前受金戻入等や支払利息の減少により経常利益が計上されている。
②【累積欠損金】→発生はしていないが、給水収益は給水人口の減少、有収水量の減少に伴い減少傾向となっている。
③【流動比率】→H16年度の料金改定の目的の一つが資金確保であり予定どおり資金を確保してきている。しかし、比率において類似団体を下回っているため、施設の統廃合や老朽化施設の更新等の資金確保が今後の課題である。
④【企業債残高対給水収益比率】→給水収益の５年分が企業債残高となっている傾向は変わらないが、給水収益が減少傾向にあるため、今後の建設改良の財源として企業債依存度が高くなることが予想されることから対策の検討をしている。
⑤【料金回収率】→これまでは順調に推移してきた料金回収率であるが、今後は給水原価が上がり供給単価が下がる傾向になると予測されるため、料金改定についての検討時期に来ていると認識している。
⑥【給水原価】→給水原価中資本費が57％人件費と委託料が26％と固定費が占める割合が高く水道事業経営は硬直化している。企業債の低利借換等により資本費の減少を図ってきたが、今後は資産の縮小化等の原価の引き下げが必要である。
⑦【施設利用率】→施設の統廃合等による効率的な施設活用が必要となってきている。
⑧【有収率】→前年より1.49ポイント向上しているものの、広範囲にわたる給水区域や給水ブロック、使用口径の大部分が小口径であることなどの理由から、全国、類似共に下回る84.54％で低い状態である。平成28年度からは配水施設の維持管理と漏水調査業務を包括して委託し、今後給水ブロック化を推進するとともに、有収率の向上を図ることとしている。</t>
    <rPh sb="16" eb="18">
      <t>リョウキン</t>
    </rPh>
    <rPh sb="18" eb="20">
      <t>カイテイ</t>
    </rPh>
    <rPh sb="24" eb="25">
      <t>ツヅ</t>
    </rPh>
    <rPh sb="29" eb="31">
      <t>ジョウキョウ</t>
    </rPh>
    <rPh sb="40" eb="41">
      <t>クワ</t>
    </rPh>
    <rPh sb="48" eb="50">
      <t>イコウ</t>
    </rPh>
    <rPh sb="63" eb="66">
      <t>エイギョウガイ</t>
    </rPh>
    <rPh sb="66" eb="68">
      <t>シュウエキ</t>
    </rPh>
    <rPh sb="69" eb="71">
      <t>チョウキ</t>
    </rPh>
    <rPh sb="71" eb="73">
      <t>マエウケ</t>
    </rPh>
    <rPh sb="73" eb="74">
      <t>キン</t>
    </rPh>
    <rPh sb="74" eb="76">
      <t>レイニュウ</t>
    </rPh>
    <rPh sb="76" eb="77">
      <t>トウ</t>
    </rPh>
    <rPh sb="88" eb="90">
      <t>ケイジョウ</t>
    </rPh>
    <rPh sb="90" eb="92">
      <t>リエキ</t>
    </rPh>
    <rPh sb="93" eb="95">
      <t>ケイジョウ</t>
    </rPh>
    <rPh sb="135" eb="136">
      <t>オサ</t>
    </rPh>
    <rPh sb="209" eb="211">
      <t>ヒリツ</t>
    </rPh>
    <rPh sb="215" eb="217">
      <t>ルイジ</t>
    </rPh>
    <rPh sb="217" eb="219">
      <t>ダンタイ</t>
    </rPh>
    <rPh sb="220" eb="222">
      <t>シタマワ</t>
    </rPh>
    <rPh sb="229" eb="231">
      <t>シセツ</t>
    </rPh>
    <rPh sb="232" eb="235">
      <t>トウハイゴウ</t>
    </rPh>
    <rPh sb="236" eb="239">
      <t>ロウキュウカ</t>
    </rPh>
    <rPh sb="244" eb="245">
      <t>トウ</t>
    </rPh>
    <rPh sb="251" eb="253">
      <t>コンゴ</t>
    </rPh>
    <rPh sb="428" eb="430">
      <t>ヨソク</t>
    </rPh>
    <rPh sb="475" eb="476">
      <t>チュウ</t>
    </rPh>
    <rPh sb="495" eb="498">
      <t>コテイヒ</t>
    </rPh>
    <rPh sb="502" eb="504">
      <t>ワリアイ</t>
    </rPh>
    <rPh sb="505" eb="506">
      <t>タカ</t>
    </rPh>
    <rPh sb="621" eb="623">
      <t>ゼンネン</t>
    </rPh>
    <rPh sb="633" eb="635">
      <t>コウジョウ</t>
    </rPh>
    <rPh sb="655" eb="657">
      <t>キュウスイ</t>
    </rPh>
    <rPh sb="662" eb="664">
      <t>シヨウ</t>
    </rPh>
    <rPh sb="664" eb="666">
      <t>コウケイ</t>
    </rPh>
    <rPh sb="667" eb="670">
      <t>ダイブブン</t>
    </rPh>
    <rPh sb="671" eb="674">
      <t>ショウコウケイ</t>
    </rPh>
    <rPh sb="746" eb="748">
      <t>コンゴ</t>
    </rPh>
    <phoneticPr fontId="4"/>
  </si>
  <si>
    <t>①【有形固定資産減価償却率】→昭和54年から供用を開始している主要施設・管路が設置後約40年を経過していることから43.99％と高い水準となっている。今後これらの施設の更新をどのように行うのかが大きな課題であると認識している。　　　　　　　　　　　　　　　　　②【管路経年化率】→全国平均、類似団体平均の約3倍の値となる29.48％となっている。老朽管の更新（特に石綿セメント管）を積極的に進めてきたが、①に述べたように基幹管路の経年化が進んでいるため、今後はこれらの更新を進めていく必要があると認識している。　　　　　                     　　　　　　③【管路更新率】→震災前までは管路の更新を重点的に推進していたが、震災後は優先的に復旧復興事業に取り組んだため管路の更新については停滞状況にある。現在、平成27年度から3年をかけて、施設更新計画策定委員会を組織し更新計画をはじめ財政計画、耐震化計画等を取りまとめることとしている。なお平成27年度値に関しては、対象となる種別管路を変更して集計しているため前年度に比べ高い数値となっている。</t>
    <rPh sb="39" eb="41">
      <t>セッチ</t>
    </rPh>
    <rPh sb="41" eb="42">
      <t>ゴ</t>
    </rPh>
    <rPh sb="312" eb="314">
      <t>スイシン</t>
    </rPh>
    <rPh sb="324" eb="327">
      <t>ユウセンテキ</t>
    </rPh>
    <rPh sb="335" eb="336">
      <t>ト</t>
    </rPh>
    <rPh sb="337" eb="338">
      <t>ク</t>
    </rPh>
    <rPh sb="354" eb="356">
      <t>ジョウキョウ</t>
    </rPh>
    <rPh sb="429" eb="431">
      <t>ヘイセイ</t>
    </rPh>
    <rPh sb="433" eb="435">
      <t>ネンド</t>
    </rPh>
    <rPh sb="435" eb="436">
      <t>チ</t>
    </rPh>
    <rPh sb="437" eb="438">
      <t>カン</t>
    </rPh>
    <rPh sb="442" eb="444">
      <t>タイショウ</t>
    </rPh>
    <rPh sb="447" eb="449">
      <t>シュベツ</t>
    </rPh>
    <rPh sb="449" eb="451">
      <t>カンロ</t>
    </rPh>
    <rPh sb="452" eb="454">
      <t>ヘンコウ</t>
    </rPh>
    <rPh sb="456" eb="458">
      <t>シュウケイ</t>
    </rPh>
    <rPh sb="464" eb="467">
      <t>ゼンネンド</t>
    </rPh>
    <rPh sb="468" eb="469">
      <t>クラ</t>
    </rPh>
    <phoneticPr fontId="4"/>
  </si>
  <si>
    <t>平成26年度に登米市地域水道ビジョンを改訂し、実施計画として需要予測や財政計画を策定しているが、給水人口の減少、節水器具の普及、大口需要者の使用水量の減少等により料金収入は減少傾向である。また支出については資本費（減価償却費、企業債利息）が半分を占めていることに加え、今後老朽施設の更新事業が控えていることなどから費用は増加する傾向となっている。　　　　　　　　　　　　　　　　　　　　　　　　　　　　　　　　　　　　　　　　　その厳しい環境に対応するため、平成27年度に施設更新計画策定委員会を設置した。委員会では市民皆さんに安全安心な水道水をいつまでも供給できるよう、アセットマネジメントの手法を用い、今後の需要予測をもとに施設の統廃合・再配置などを検討し、登米市水道事業全体の施設更新について計画を平成29年度に策定することとしている。また、その計画をもとに水道料金についても検討を重ね、総合的な長期計画を今後検討・策定する予定である。</t>
    <rPh sb="56" eb="58">
      <t>セッスイ</t>
    </rPh>
    <rPh sb="58" eb="60">
      <t>キグ</t>
    </rPh>
    <rPh sb="61" eb="63">
      <t>フキュウ</t>
    </rPh>
    <rPh sb="64" eb="66">
      <t>オオグチ</t>
    </rPh>
    <rPh sb="66" eb="68">
      <t>ジュヨウ</t>
    </rPh>
    <rPh sb="68" eb="69">
      <t>シャ</t>
    </rPh>
    <rPh sb="77" eb="78">
      <t>トウ</t>
    </rPh>
    <rPh sb="81" eb="83">
      <t>リョウキン</t>
    </rPh>
    <rPh sb="83" eb="85">
      <t>シュウニュウ</t>
    </rPh>
    <rPh sb="86" eb="88">
      <t>ゲンショウ</t>
    </rPh>
    <rPh sb="88" eb="90">
      <t>ケイコウ</t>
    </rPh>
    <rPh sb="216" eb="217">
      <t>キビ</t>
    </rPh>
    <rPh sb="327" eb="329">
      <t>ケントウ</t>
    </rPh>
    <rPh sb="331" eb="334">
      <t>トメシ</t>
    </rPh>
    <rPh sb="334" eb="336">
      <t>スイドウ</t>
    </rPh>
    <rPh sb="336" eb="338">
      <t>ジギョウ</t>
    </rPh>
    <rPh sb="338" eb="340">
      <t>ゼンタイ</t>
    </rPh>
    <rPh sb="341" eb="343">
      <t>シセツ</t>
    </rPh>
    <rPh sb="343" eb="345">
      <t>コウシン</t>
    </rPh>
    <rPh sb="349" eb="351">
      <t>ケイカク</t>
    </rPh>
    <rPh sb="359" eb="361">
      <t>サクテイ</t>
    </rPh>
    <rPh sb="376" eb="378">
      <t>ケイカク</t>
    </rPh>
    <rPh sb="382" eb="384">
      <t>スイドウ</t>
    </rPh>
    <rPh sb="384" eb="386">
      <t>リョウキン</t>
    </rPh>
    <rPh sb="391" eb="393">
      <t>ケントウ</t>
    </rPh>
    <rPh sb="394" eb="395">
      <t>カサ</t>
    </rPh>
    <rPh sb="406" eb="408">
      <t>コンゴ</t>
    </rPh>
    <rPh sb="408" eb="410">
      <t>ケントウ</t>
    </rPh>
    <rPh sb="415" eb="4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</si>
</sst>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0.71</c:v>
                </c:pt>
                <c:pt idx="2">
                  <c:v>0.94</c:v>
                </c:pt>
                <c:pt idx="3">
                  <c:v>0.64</c:v>
                </c:pt>
                <c:pt idx="4">
                  <c:v>4.18</c:v>
                </c:pt>
              </c:numCache>
            </c:numRef>
          </c:val>
        </c:ser>
        <c:dLbls>
          <c:showLegendKey val="0"/>
          <c:showVal val="0"/>
          <c:showCatName val="0"/>
          <c:showSerName val="0"/>
          <c:showPercent val="0"/>
          <c:showBubbleSize val="0"/>
        </c:dLbls>
        <c:gapWidth val="150"/>
        <c:axId val="100344576"/>
        <c:axId val="123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0344576"/>
        <c:axId val="123875712"/>
      </c:lineChart>
      <c:dateAx>
        <c:axId val="100344576"/>
        <c:scaling>
          <c:orientation val="minMax"/>
        </c:scaling>
        <c:delete val="1"/>
        <c:axPos val="b"/>
        <c:numFmt formatCode="ge" sourceLinked="1"/>
        <c:majorTickMark val="none"/>
        <c:minorTickMark val="none"/>
        <c:tickLblPos val="none"/>
        <c:crossAx val="123875712"/>
        <c:crosses val="autoZero"/>
        <c:auto val="1"/>
        <c:lblOffset val="100"/>
        <c:baseTimeUnit val="years"/>
      </c:dateAx>
      <c:valAx>
        <c:axId val="123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77.790000000000006</c:v>
                </c:pt>
                <c:pt idx="1">
                  <c:v>77.31</c:v>
                </c:pt>
                <c:pt idx="2">
                  <c:v>74.569999999999993</c:v>
                </c:pt>
                <c:pt idx="3">
                  <c:v>77.95</c:v>
                </c:pt>
                <c:pt idx="4">
                  <c:v>76.22</c:v>
                </c:pt>
              </c:numCache>
            </c:numRef>
          </c:val>
        </c:ser>
        <c:dLbls>
          <c:showLegendKey val="0"/>
          <c:showVal val="0"/>
          <c:showCatName val="0"/>
          <c:showSerName val="0"/>
          <c:showPercent val="0"/>
          <c:showBubbleSize val="0"/>
        </c:dLbls>
        <c:gapWidth val="150"/>
        <c:axId val="124316288"/>
        <c:axId val="1243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24316288"/>
        <c:axId val="124326656"/>
      </c:lineChart>
      <c:dateAx>
        <c:axId val="124316288"/>
        <c:scaling>
          <c:orientation val="minMax"/>
        </c:scaling>
        <c:delete val="1"/>
        <c:axPos val="b"/>
        <c:numFmt formatCode="ge" sourceLinked="1"/>
        <c:majorTickMark val="none"/>
        <c:minorTickMark val="none"/>
        <c:tickLblPos val="none"/>
        <c:crossAx val="124326656"/>
        <c:crosses val="autoZero"/>
        <c:auto val="1"/>
        <c:lblOffset val="100"/>
        <c:baseTimeUnit val="years"/>
      </c:dateAx>
      <c:valAx>
        <c:axId val="1243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76.930000000000007</c:v>
                </c:pt>
                <c:pt idx="1">
                  <c:v>80.02</c:v>
                </c:pt>
                <c:pt idx="2">
                  <c:v>81.44</c:v>
                </c:pt>
                <c:pt idx="3">
                  <c:v>83.05</c:v>
                </c:pt>
                <c:pt idx="4">
                  <c:v>84.54</c:v>
                </c:pt>
              </c:numCache>
            </c:numRef>
          </c:val>
        </c:ser>
        <c:dLbls>
          <c:showLegendKey val="0"/>
          <c:showVal val="0"/>
          <c:showCatName val="0"/>
          <c:showSerName val="0"/>
          <c:showPercent val="0"/>
          <c:showBubbleSize val="0"/>
        </c:dLbls>
        <c:gapWidth val="150"/>
        <c:axId val="124356864"/>
        <c:axId val="124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24356864"/>
        <c:axId val="124363136"/>
      </c:lineChart>
      <c:dateAx>
        <c:axId val="124356864"/>
        <c:scaling>
          <c:orientation val="minMax"/>
        </c:scaling>
        <c:delete val="1"/>
        <c:axPos val="b"/>
        <c:numFmt formatCode="ge" sourceLinked="1"/>
        <c:majorTickMark val="none"/>
        <c:minorTickMark val="none"/>
        <c:tickLblPos val="none"/>
        <c:crossAx val="124363136"/>
        <c:crosses val="autoZero"/>
        <c:auto val="1"/>
        <c:lblOffset val="100"/>
        <c:baseTimeUnit val="years"/>
      </c:dateAx>
      <c:valAx>
        <c:axId val="124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110.39</c:v>
                </c:pt>
                <c:pt idx="1">
                  <c:v>109</c:v>
                </c:pt>
                <c:pt idx="2">
                  <c:v>106.92</c:v>
                </c:pt>
                <c:pt idx="3">
                  <c:v>115.94</c:v>
                </c:pt>
                <c:pt idx="4">
                  <c:v>114.12</c:v>
                </c:pt>
              </c:numCache>
            </c:numRef>
          </c:val>
        </c:ser>
        <c:dLbls>
          <c:showLegendKey val="0"/>
          <c:showVal val="0"/>
          <c:showCatName val="0"/>
          <c:showSerName val="0"/>
          <c:showPercent val="0"/>
          <c:showBubbleSize val="0"/>
        </c:dLbls>
        <c:gapWidth val="150"/>
        <c:axId val="123901824"/>
        <c:axId val="123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23901824"/>
        <c:axId val="123908096"/>
      </c:lineChart>
      <c:dateAx>
        <c:axId val="123901824"/>
        <c:scaling>
          <c:orientation val="minMax"/>
        </c:scaling>
        <c:delete val="1"/>
        <c:axPos val="b"/>
        <c:numFmt formatCode="ge" sourceLinked="1"/>
        <c:majorTickMark val="none"/>
        <c:minorTickMark val="none"/>
        <c:tickLblPos val="none"/>
        <c:crossAx val="123908096"/>
        <c:crosses val="autoZero"/>
        <c:auto val="1"/>
        <c:lblOffset val="100"/>
        <c:baseTimeUnit val="years"/>
      </c:dateAx>
      <c:valAx>
        <c:axId val="12390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39.61</c:v>
                </c:pt>
                <c:pt idx="1">
                  <c:v>40.33</c:v>
                </c:pt>
                <c:pt idx="2">
                  <c:v>41.27</c:v>
                </c:pt>
                <c:pt idx="3">
                  <c:v>43.6</c:v>
                </c:pt>
                <c:pt idx="4">
                  <c:v>43.99</c:v>
                </c:pt>
              </c:numCache>
            </c:numRef>
          </c:val>
        </c:ser>
        <c:dLbls>
          <c:showLegendKey val="0"/>
          <c:showVal val="0"/>
          <c:showCatName val="0"/>
          <c:showSerName val="0"/>
          <c:showPercent val="0"/>
          <c:showBubbleSize val="0"/>
        </c:dLbls>
        <c:gapWidth val="150"/>
        <c:axId val="123995648"/>
        <c:axId val="123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23995648"/>
        <c:axId val="123997568"/>
      </c:lineChart>
      <c:dateAx>
        <c:axId val="123995648"/>
        <c:scaling>
          <c:orientation val="minMax"/>
        </c:scaling>
        <c:delete val="1"/>
        <c:axPos val="b"/>
        <c:numFmt formatCode="ge" sourceLinked="1"/>
        <c:majorTickMark val="none"/>
        <c:minorTickMark val="none"/>
        <c:tickLblPos val="none"/>
        <c:crossAx val="123997568"/>
        <c:crosses val="autoZero"/>
        <c:auto val="1"/>
        <c:lblOffset val="100"/>
        <c:baseTimeUnit val="years"/>
      </c:dateAx>
      <c:valAx>
        <c:axId val="123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30.27</c:v>
                </c:pt>
                <c:pt idx="1">
                  <c:v>29.66</c:v>
                </c:pt>
                <c:pt idx="2">
                  <c:v>30.32</c:v>
                </c:pt>
                <c:pt idx="3">
                  <c:v>29.87</c:v>
                </c:pt>
                <c:pt idx="4">
                  <c:v>29.48</c:v>
                </c:pt>
              </c:numCache>
            </c:numRef>
          </c:val>
        </c:ser>
        <c:dLbls>
          <c:showLegendKey val="0"/>
          <c:showVal val="0"/>
          <c:showCatName val="0"/>
          <c:showSerName val="0"/>
          <c:showPercent val="0"/>
          <c:showBubbleSize val="0"/>
        </c:dLbls>
        <c:gapWidth val="150"/>
        <c:axId val="124033664"/>
        <c:axId val="1240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24033664"/>
        <c:axId val="124035840"/>
      </c:lineChart>
      <c:dateAx>
        <c:axId val="124033664"/>
        <c:scaling>
          <c:orientation val="minMax"/>
        </c:scaling>
        <c:delete val="1"/>
        <c:axPos val="b"/>
        <c:numFmt formatCode="ge" sourceLinked="1"/>
        <c:majorTickMark val="none"/>
        <c:minorTickMark val="none"/>
        <c:tickLblPos val="none"/>
        <c:crossAx val="124035840"/>
        <c:crosses val="autoZero"/>
        <c:auto val="1"/>
        <c:lblOffset val="100"/>
        <c:baseTimeUnit val="years"/>
      </c:dateAx>
      <c:valAx>
        <c:axId val="124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048896"/>
        <c:axId val="1240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24048896"/>
        <c:axId val="124050816"/>
      </c:lineChart>
      <c:dateAx>
        <c:axId val="124048896"/>
        <c:scaling>
          <c:orientation val="minMax"/>
        </c:scaling>
        <c:delete val="1"/>
        <c:axPos val="b"/>
        <c:numFmt formatCode="ge" sourceLinked="1"/>
        <c:majorTickMark val="none"/>
        <c:minorTickMark val="none"/>
        <c:tickLblPos val="none"/>
        <c:crossAx val="124050816"/>
        <c:crosses val="autoZero"/>
        <c:auto val="1"/>
        <c:lblOffset val="100"/>
        <c:baseTimeUnit val="years"/>
      </c:dateAx>
      <c:valAx>
        <c:axId val="12405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0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499.87</c:v>
                </c:pt>
                <c:pt idx="1">
                  <c:v>412.88</c:v>
                </c:pt>
                <c:pt idx="2">
                  <c:v>572.48</c:v>
                </c:pt>
                <c:pt idx="3">
                  <c:v>275.14</c:v>
                </c:pt>
                <c:pt idx="4">
                  <c:v>236.4</c:v>
                </c:pt>
              </c:numCache>
            </c:numRef>
          </c:val>
        </c:ser>
        <c:dLbls>
          <c:showLegendKey val="0"/>
          <c:showVal val="0"/>
          <c:showCatName val="0"/>
          <c:showSerName val="0"/>
          <c:showPercent val="0"/>
          <c:showBubbleSize val="0"/>
        </c:dLbls>
        <c:gapWidth val="150"/>
        <c:axId val="124117760"/>
        <c:axId val="124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24117760"/>
        <c:axId val="124119680"/>
      </c:lineChart>
      <c:dateAx>
        <c:axId val="124117760"/>
        <c:scaling>
          <c:orientation val="minMax"/>
        </c:scaling>
        <c:delete val="1"/>
        <c:axPos val="b"/>
        <c:numFmt formatCode="ge" sourceLinked="1"/>
        <c:majorTickMark val="none"/>
        <c:minorTickMark val="none"/>
        <c:tickLblPos val="none"/>
        <c:crossAx val="124119680"/>
        <c:crosses val="autoZero"/>
        <c:auto val="1"/>
        <c:lblOffset val="100"/>
        <c:baseTimeUnit val="years"/>
      </c:dateAx>
      <c:valAx>
        <c:axId val="1241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552.79</c:v>
                </c:pt>
                <c:pt idx="1">
                  <c:v>522.66</c:v>
                </c:pt>
                <c:pt idx="2">
                  <c:v>519.12</c:v>
                </c:pt>
                <c:pt idx="3">
                  <c:v>521.71</c:v>
                </c:pt>
                <c:pt idx="4">
                  <c:v>549.15</c:v>
                </c:pt>
              </c:numCache>
            </c:numRef>
          </c:val>
        </c:ser>
        <c:dLbls>
          <c:showLegendKey val="0"/>
          <c:showVal val="0"/>
          <c:showCatName val="0"/>
          <c:showSerName val="0"/>
          <c:showPercent val="0"/>
          <c:showBubbleSize val="0"/>
        </c:dLbls>
        <c:gapWidth val="150"/>
        <c:axId val="124146048"/>
        <c:axId val="124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24146048"/>
        <c:axId val="124147968"/>
      </c:lineChart>
      <c:dateAx>
        <c:axId val="124146048"/>
        <c:scaling>
          <c:orientation val="minMax"/>
        </c:scaling>
        <c:delete val="1"/>
        <c:axPos val="b"/>
        <c:numFmt formatCode="ge" sourceLinked="1"/>
        <c:majorTickMark val="none"/>
        <c:minorTickMark val="none"/>
        <c:tickLblPos val="none"/>
        <c:crossAx val="124147968"/>
        <c:crosses val="autoZero"/>
        <c:auto val="1"/>
        <c:lblOffset val="100"/>
        <c:baseTimeUnit val="years"/>
      </c:dateAx>
      <c:valAx>
        <c:axId val="12414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105.98</c:v>
                </c:pt>
                <c:pt idx="1">
                  <c:v>104.59</c:v>
                </c:pt>
                <c:pt idx="2">
                  <c:v>103.08</c:v>
                </c:pt>
                <c:pt idx="3">
                  <c:v>110.26</c:v>
                </c:pt>
                <c:pt idx="4">
                  <c:v>109.21</c:v>
                </c:pt>
              </c:numCache>
            </c:numRef>
          </c:val>
        </c:ser>
        <c:dLbls>
          <c:showLegendKey val="0"/>
          <c:showVal val="0"/>
          <c:showCatName val="0"/>
          <c:showSerName val="0"/>
          <c:showPercent val="0"/>
          <c:showBubbleSize val="0"/>
        </c:dLbls>
        <c:gapWidth val="150"/>
        <c:axId val="124182528"/>
        <c:axId val="124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24182528"/>
        <c:axId val="124184448"/>
      </c:lineChart>
      <c:dateAx>
        <c:axId val="124182528"/>
        <c:scaling>
          <c:orientation val="minMax"/>
        </c:scaling>
        <c:delete val="1"/>
        <c:axPos val="b"/>
        <c:numFmt formatCode="ge" sourceLinked="1"/>
        <c:majorTickMark val="none"/>
        <c:minorTickMark val="none"/>
        <c:tickLblPos val="none"/>
        <c:crossAx val="124184448"/>
        <c:crosses val="autoZero"/>
        <c:auto val="1"/>
        <c:lblOffset val="100"/>
        <c:baseTimeUnit val="years"/>
      </c:dateAx>
      <c:valAx>
        <c:axId val="124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242.14</c:v>
                </c:pt>
                <c:pt idx="1">
                  <c:v>247.06</c:v>
                </c:pt>
                <c:pt idx="2">
                  <c:v>252.93</c:v>
                </c:pt>
                <c:pt idx="3">
                  <c:v>237.39</c:v>
                </c:pt>
                <c:pt idx="4">
                  <c:v>241.61</c:v>
                </c:pt>
              </c:numCache>
            </c:numRef>
          </c:val>
        </c:ser>
        <c:dLbls>
          <c:showLegendKey val="0"/>
          <c:showVal val="0"/>
          <c:showCatName val="0"/>
          <c:showSerName val="0"/>
          <c:showPercent val="0"/>
          <c:showBubbleSize val="0"/>
        </c:dLbls>
        <c:gapWidth val="150"/>
        <c:axId val="124263424"/>
        <c:axId val="1242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24263424"/>
        <c:axId val="124273792"/>
      </c:lineChart>
      <c:dateAx>
        <c:axId val="124263424"/>
        <c:scaling>
          <c:orientation val="minMax"/>
        </c:scaling>
        <c:delete val="1"/>
        <c:axPos val="b"/>
        <c:numFmt formatCode="ge" sourceLinked="1"/>
        <c:majorTickMark val="none"/>
        <c:minorTickMark val="none"/>
        <c:tickLblPos val="none"/>
        <c:crossAx val="124273792"/>
        <c:crosses val="autoZero"/>
        <c:auto val="1"/>
        <c:lblOffset val="100"/>
        <c:baseTimeUnit val="years"/>
      </c:dateAx>
      <c:valAx>
        <c:axId val="1242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A4</v>
      </c>
      <c r="AA8" s="66"/>
      <c r="AB8" s="66"/>
      <c r="AC8" s="66"/>
      <c r="AD8" s="66"/>
      <c r="AE8" s="66"/>
      <c r="AF8" s="66"/>
      <c r="AG8" s="67"/>
      <c r="AH8" s="3"/>
      <c r="AI8" s="68">
        <f>データ!Q6</f>
        <v>82816</v>
      </c>
      <c r="AJ8" s="69"/>
      <c r="AK8" s="69"/>
      <c r="AL8" s="69"/>
      <c r="AM8" s="69"/>
      <c r="AN8" s="69"/>
      <c r="AO8" s="69"/>
      <c r="AP8" s="70"/>
      <c r="AQ8" s="51">
        <f>データ!R6</f>
        <v>536.12</v>
      </c>
      <c r="AR8" s="51"/>
      <c r="AS8" s="51"/>
      <c r="AT8" s="51"/>
      <c r="AU8" s="51"/>
      <c r="AV8" s="51"/>
      <c r="AW8" s="51"/>
      <c r="AX8" s="51"/>
      <c r="AY8" s="51">
        <f>データ!S6</f>
        <v>154.47</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55.05</v>
      </c>
      <c r="K10" s="51"/>
      <c r="L10" s="51"/>
      <c r="M10" s="51"/>
      <c r="N10" s="51"/>
      <c r="O10" s="51"/>
      <c r="P10" s="51"/>
      <c r="Q10" s="51"/>
      <c r="R10" s="51">
        <f>データ!O6</f>
        <v>99.33</v>
      </c>
      <c r="S10" s="51"/>
      <c r="T10" s="51"/>
      <c r="U10" s="51"/>
      <c r="V10" s="51"/>
      <c r="W10" s="51"/>
      <c r="X10" s="51"/>
      <c r="Y10" s="51"/>
      <c r="Z10" s="59">
        <f>データ!P6</f>
        <v>5256</v>
      </c>
      <c r="AA10" s="59"/>
      <c r="AB10" s="59"/>
      <c r="AC10" s="59"/>
      <c r="AD10" s="59"/>
      <c r="AE10" s="59"/>
      <c r="AF10" s="59"/>
      <c r="AG10" s="59"/>
      <c r="AH10" s="2"/>
      <c r="AI10" s="59">
        <f>データ!T6</f>
        <v>81719</v>
      </c>
      <c r="AJ10" s="59"/>
      <c r="AK10" s="59"/>
      <c r="AL10" s="59"/>
      <c r="AM10" s="59"/>
      <c r="AN10" s="59"/>
      <c r="AO10" s="59"/>
      <c r="AP10" s="59"/>
      <c r="AQ10" s="51">
        <f>データ!U6</f>
        <v>540.72</v>
      </c>
      <c r="AR10" s="51"/>
      <c r="AS10" s="51"/>
      <c r="AT10" s="51"/>
      <c r="AU10" s="51"/>
      <c r="AV10" s="51"/>
      <c r="AW10" s="51"/>
      <c r="AX10" s="51"/>
      <c r="AY10" s="51">
        <f>データ!V6</f>
        <v>151.13</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3" t="s">
        <v>104</v>
      </c>
      <c r="BM16" s="94"/>
      <c r="BN16" s="94"/>
      <c r="BO16" s="94"/>
      <c r="BP16" s="94"/>
      <c r="BQ16" s="94"/>
      <c r="BR16" s="94"/>
      <c r="BS16" s="94"/>
      <c r="BT16" s="94"/>
      <c r="BU16" s="94"/>
      <c r="BV16" s="94"/>
      <c r="BW16" s="94"/>
      <c r="BX16" s="94"/>
      <c r="BY16" s="94"/>
      <c r="BZ16" s="9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3"/>
      <c r="BM17" s="94"/>
      <c r="BN17" s="94"/>
      <c r="BO17" s="94"/>
      <c r="BP17" s="94"/>
      <c r="BQ17" s="94"/>
      <c r="BR17" s="94"/>
      <c r="BS17" s="94"/>
      <c r="BT17" s="94"/>
      <c r="BU17" s="94"/>
      <c r="BV17" s="94"/>
      <c r="BW17" s="94"/>
      <c r="BX17" s="94"/>
      <c r="BY17" s="94"/>
      <c r="BZ17" s="9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3"/>
      <c r="BM18" s="94"/>
      <c r="BN18" s="94"/>
      <c r="BO18" s="94"/>
      <c r="BP18" s="94"/>
      <c r="BQ18" s="94"/>
      <c r="BR18" s="94"/>
      <c r="BS18" s="94"/>
      <c r="BT18" s="94"/>
      <c r="BU18" s="94"/>
      <c r="BV18" s="94"/>
      <c r="BW18" s="94"/>
      <c r="BX18" s="94"/>
      <c r="BY18" s="94"/>
      <c r="BZ18" s="9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3"/>
      <c r="BM19" s="94"/>
      <c r="BN19" s="94"/>
      <c r="BO19" s="94"/>
      <c r="BP19" s="94"/>
      <c r="BQ19" s="94"/>
      <c r="BR19" s="94"/>
      <c r="BS19" s="94"/>
      <c r="BT19" s="94"/>
      <c r="BU19" s="94"/>
      <c r="BV19" s="94"/>
      <c r="BW19" s="94"/>
      <c r="BX19" s="94"/>
      <c r="BY19" s="94"/>
      <c r="BZ19" s="9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3"/>
      <c r="BM20" s="94"/>
      <c r="BN20" s="94"/>
      <c r="BO20" s="94"/>
      <c r="BP20" s="94"/>
      <c r="BQ20" s="94"/>
      <c r="BR20" s="94"/>
      <c r="BS20" s="94"/>
      <c r="BT20" s="94"/>
      <c r="BU20" s="94"/>
      <c r="BV20" s="94"/>
      <c r="BW20" s="94"/>
      <c r="BX20" s="94"/>
      <c r="BY20" s="94"/>
      <c r="BZ20" s="9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3"/>
      <c r="BM21" s="94"/>
      <c r="BN21" s="94"/>
      <c r="BO21" s="94"/>
      <c r="BP21" s="94"/>
      <c r="BQ21" s="94"/>
      <c r="BR21" s="94"/>
      <c r="BS21" s="94"/>
      <c r="BT21" s="94"/>
      <c r="BU21" s="94"/>
      <c r="BV21" s="94"/>
      <c r="BW21" s="94"/>
      <c r="BX21" s="94"/>
      <c r="BY21" s="94"/>
      <c r="BZ21" s="9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3"/>
      <c r="BM22" s="94"/>
      <c r="BN22" s="94"/>
      <c r="BO22" s="94"/>
      <c r="BP22" s="94"/>
      <c r="BQ22" s="94"/>
      <c r="BR22" s="94"/>
      <c r="BS22" s="94"/>
      <c r="BT22" s="94"/>
      <c r="BU22" s="94"/>
      <c r="BV22" s="94"/>
      <c r="BW22" s="94"/>
      <c r="BX22" s="94"/>
      <c r="BY22" s="94"/>
      <c r="BZ22" s="9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3"/>
      <c r="BM23" s="94"/>
      <c r="BN23" s="94"/>
      <c r="BO23" s="94"/>
      <c r="BP23" s="94"/>
      <c r="BQ23" s="94"/>
      <c r="BR23" s="94"/>
      <c r="BS23" s="94"/>
      <c r="BT23" s="94"/>
      <c r="BU23" s="94"/>
      <c r="BV23" s="94"/>
      <c r="BW23" s="94"/>
      <c r="BX23" s="94"/>
      <c r="BY23" s="94"/>
      <c r="BZ23" s="9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3"/>
      <c r="BM24" s="94"/>
      <c r="BN24" s="94"/>
      <c r="BO24" s="94"/>
      <c r="BP24" s="94"/>
      <c r="BQ24" s="94"/>
      <c r="BR24" s="94"/>
      <c r="BS24" s="94"/>
      <c r="BT24" s="94"/>
      <c r="BU24" s="94"/>
      <c r="BV24" s="94"/>
      <c r="BW24" s="94"/>
      <c r="BX24" s="94"/>
      <c r="BY24" s="94"/>
      <c r="BZ24" s="9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3"/>
      <c r="BM25" s="94"/>
      <c r="BN25" s="94"/>
      <c r="BO25" s="94"/>
      <c r="BP25" s="94"/>
      <c r="BQ25" s="94"/>
      <c r="BR25" s="94"/>
      <c r="BS25" s="94"/>
      <c r="BT25" s="94"/>
      <c r="BU25" s="94"/>
      <c r="BV25" s="94"/>
      <c r="BW25" s="94"/>
      <c r="BX25" s="94"/>
      <c r="BY25" s="94"/>
      <c r="BZ25" s="9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3"/>
      <c r="BM26" s="94"/>
      <c r="BN26" s="94"/>
      <c r="BO26" s="94"/>
      <c r="BP26" s="94"/>
      <c r="BQ26" s="94"/>
      <c r="BR26" s="94"/>
      <c r="BS26" s="94"/>
      <c r="BT26" s="94"/>
      <c r="BU26" s="94"/>
      <c r="BV26" s="94"/>
      <c r="BW26" s="94"/>
      <c r="BX26" s="94"/>
      <c r="BY26" s="94"/>
      <c r="BZ26" s="9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3"/>
      <c r="BM27" s="94"/>
      <c r="BN27" s="94"/>
      <c r="BO27" s="94"/>
      <c r="BP27" s="94"/>
      <c r="BQ27" s="94"/>
      <c r="BR27" s="94"/>
      <c r="BS27" s="94"/>
      <c r="BT27" s="94"/>
      <c r="BU27" s="94"/>
      <c r="BV27" s="94"/>
      <c r="BW27" s="94"/>
      <c r="BX27" s="94"/>
      <c r="BY27" s="94"/>
      <c r="BZ27" s="9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3"/>
      <c r="BM28" s="94"/>
      <c r="BN28" s="94"/>
      <c r="BO28" s="94"/>
      <c r="BP28" s="94"/>
      <c r="BQ28" s="94"/>
      <c r="BR28" s="94"/>
      <c r="BS28" s="94"/>
      <c r="BT28" s="94"/>
      <c r="BU28" s="94"/>
      <c r="BV28" s="94"/>
      <c r="BW28" s="94"/>
      <c r="BX28" s="94"/>
      <c r="BY28" s="94"/>
      <c r="BZ28" s="9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3"/>
      <c r="BM29" s="94"/>
      <c r="BN29" s="94"/>
      <c r="BO29" s="94"/>
      <c r="BP29" s="94"/>
      <c r="BQ29" s="94"/>
      <c r="BR29" s="94"/>
      <c r="BS29" s="94"/>
      <c r="BT29" s="94"/>
      <c r="BU29" s="94"/>
      <c r="BV29" s="94"/>
      <c r="BW29" s="94"/>
      <c r="BX29" s="94"/>
      <c r="BY29" s="94"/>
      <c r="BZ29" s="9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3"/>
      <c r="BM30" s="94"/>
      <c r="BN30" s="94"/>
      <c r="BO30" s="94"/>
      <c r="BP30" s="94"/>
      <c r="BQ30" s="94"/>
      <c r="BR30" s="94"/>
      <c r="BS30" s="94"/>
      <c r="BT30" s="94"/>
      <c r="BU30" s="94"/>
      <c r="BV30" s="94"/>
      <c r="BW30" s="94"/>
      <c r="BX30" s="94"/>
      <c r="BY30" s="94"/>
      <c r="BZ30" s="9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3"/>
      <c r="BM31" s="94"/>
      <c r="BN31" s="94"/>
      <c r="BO31" s="94"/>
      <c r="BP31" s="94"/>
      <c r="BQ31" s="94"/>
      <c r="BR31" s="94"/>
      <c r="BS31" s="94"/>
      <c r="BT31" s="94"/>
      <c r="BU31" s="94"/>
      <c r="BV31" s="94"/>
      <c r="BW31" s="94"/>
      <c r="BX31" s="94"/>
      <c r="BY31" s="94"/>
      <c r="BZ31" s="9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3"/>
      <c r="BM32" s="94"/>
      <c r="BN32" s="94"/>
      <c r="BO32" s="94"/>
      <c r="BP32" s="94"/>
      <c r="BQ32" s="94"/>
      <c r="BR32" s="94"/>
      <c r="BS32" s="94"/>
      <c r="BT32" s="94"/>
      <c r="BU32" s="94"/>
      <c r="BV32" s="94"/>
      <c r="BW32" s="94"/>
      <c r="BX32" s="94"/>
      <c r="BY32" s="94"/>
      <c r="BZ32" s="9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3"/>
      <c r="BM33" s="94"/>
      <c r="BN33" s="94"/>
      <c r="BO33" s="94"/>
      <c r="BP33" s="94"/>
      <c r="BQ33" s="94"/>
      <c r="BR33" s="94"/>
      <c r="BS33" s="94"/>
      <c r="BT33" s="94"/>
      <c r="BU33" s="94"/>
      <c r="BV33" s="94"/>
      <c r="BW33" s="94"/>
      <c r="BX33" s="94"/>
      <c r="BY33" s="94"/>
      <c r="BZ33" s="95"/>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93"/>
      <c r="BM34" s="94"/>
      <c r="BN34" s="94"/>
      <c r="BO34" s="94"/>
      <c r="BP34" s="94"/>
      <c r="BQ34" s="94"/>
      <c r="BR34" s="94"/>
      <c r="BS34" s="94"/>
      <c r="BT34" s="94"/>
      <c r="BU34" s="94"/>
      <c r="BV34" s="94"/>
      <c r="BW34" s="94"/>
      <c r="BX34" s="94"/>
      <c r="BY34" s="94"/>
      <c r="BZ34" s="95"/>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93"/>
      <c r="BM35" s="94"/>
      <c r="BN35" s="94"/>
      <c r="BO35" s="94"/>
      <c r="BP35" s="94"/>
      <c r="BQ35" s="94"/>
      <c r="BR35" s="94"/>
      <c r="BS35" s="94"/>
      <c r="BT35" s="94"/>
      <c r="BU35" s="94"/>
      <c r="BV35" s="94"/>
      <c r="BW35" s="94"/>
      <c r="BX35" s="94"/>
      <c r="BY35" s="94"/>
      <c r="BZ35" s="9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3"/>
      <c r="BM36" s="94"/>
      <c r="BN36" s="94"/>
      <c r="BO36" s="94"/>
      <c r="BP36" s="94"/>
      <c r="BQ36" s="94"/>
      <c r="BR36" s="94"/>
      <c r="BS36" s="94"/>
      <c r="BT36" s="94"/>
      <c r="BU36" s="94"/>
      <c r="BV36" s="94"/>
      <c r="BW36" s="94"/>
      <c r="BX36" s="94"/>
      <c r="BY36" s="94"/>
      <c r="BZ36" s="9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3"/>
      <c r="BM37" s="94"/>
      <c r="BN37" s="94"/>
      <c r="BO37" s="94"/>
      <c r="BP37" s="94"/>
      <c r="BQ37" s="94"/>
      <c r="BR37" s="94"/>
      <c r="BS37" s="94"/>
      <c r="BT37" s="94"/>
      <c r="BU37" s="94"/>
      <c r="BV37" s="94"/>
      <c r="BW37" s="94"/>
      <c r="BX37" s="94"/>
      <c r="BY37" s="94"/>
      <c r="BZ37" s="9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3"/>
      <c r="BM38" s="94"/>
      <c r="BN38" s="94"/>
      <c r="BO38" s="94"/>
      <c r="BP38" s="94"/>
      <c r="BQ38" s="94"/>
      <c r="BR38" s="94"/>
      <c r="BS38" s="94"/>
      <c r="BT38" s="94"/>
      <c r="BU38" s="94"/>
      <c r="BV38" s="94"/>
      <c r="BW38" s="94"/>
      <c r="BX38" s="94"/>
      <c r="BY38" s="94"/>
      <c r="BZ38" s="9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3"/>
      <c r="BM39" s="94"/>
      <c r="BN39" s="94"/>
      <c r="BO39" s="94"/>
      <c r="BP39" s="94"/>
      <c r="BQ39" s="94"/>
      <c r="BR39" s="94"/>
      <c r="BS39" s="94"/>
      <c r="BT39" s="94"/>
      <c r="BU39" s="94"/>
      <c r="BV39" s="94"/>
      <c r="BW39" s="94"/>
      <c r="BX39" s="94"/>
      <c r="BY39" s="94"/>
      <c r="BZ39" s="9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3"/>
      <c r="BM40" s="94"/>
      <c r="BN40" s="94"/>
      <c r="BO40" s="94"/>
      <c r="BP40" s="94"/>
      <c r="BQ40" s="94"/>
      <c r="BR40" s="94"/>
      <c r="BS40" s="94"/>
      <c r="BT40" s="94"/>
      <c r="BU40" s="94"/>
      <c r="BV40" s="94"/>
      <c r="BW40" s="94"/>
      <c r="BX40" s="94"/>
      <c r="BY40" s="94"/>
      <c r="BZ40" s="9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3"/>
      <c r="BM41" s="94"/>
      <c r="BN41" s="94"/>
      <c r="BO41" s="94"/>
      <c r="BP41" s="94"/>
      <c r="BQ41" s="94"/>
      <c r="BR41" s="94"/>
      <c r="BS41" s="94"/>
      <c r="BT41" s="94"/>
      <c r="BU41" s="94"/>
      <c r="BV41" s="94"/>
      <c r="BW41" s="94"/>
      <c r="BX41" s="94"/>
      <c r="BY41" s="94"/>
      <c r="BZ41" s="9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3"/>
      <c r="BM42" s="94"/>
      <c r="BN42" s="94"/>
      <c r="BO42" s="94"/>
      <c r="BP42" s="94"/>
      <c r="BQ42" s="94"/>
      <c r="BR42" s="94"/>
      <c r="BS42" s="94"/>
      <c r="BT42" s="94"/>
      <c r="BU42" s="94"/>
      <c r="BV42" s="94"/>
      <c r="BW42" s="94"/>
      <c r="BX42" s="94"/>
      <c r="BY42" s="94"/>
      <c r="BZ42" s="9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3"/>
      <c r="BM43" s="94"/>
      <c r="BN43" s="94"/>
      <c r="BO43" s="94"/>
      <c r="BP43" s="94"/>
      <c r="BQ43" s="94"/>
      <c r="BR43" s="94"/>
      <c r="BS43" s="94"/>
      <c r="BT43" s="94"/>
      <c r="BU43" s="94"/>
      <c r="BV43" s="94"/>
      <c r="BW43" s="94"/>
      <c r="BX43" s="94"/>
      <c r="BY43" s="94"/>
      <c r="BZ43" s="9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7"/>
      <c r="BN66" s="87"/>
      <c r="BO66" s="87"/>
      <c r="BP66" s="87"/>
      <c r="BQ66" s="87"/>
      <c r="BR66" s="87"/>
      <c r="BS66" s="87"/>
      <c r="BT66" s="87"/>
      <c r="BU66" s="87"/>
      <c r="BV66" s="87"/>
      <c r="BW66" s="87"/>
      <c r="BX66" s="87"/>
      <c r="BY66" s="87"/>
      <c r="BZ66" s="8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87"/>
      <c r="BN67" s="87"/>
      <c r="BO67" s="87"/>
      <c r="BP67" s="87"/>
      <c r="BQ67" s="87"/>
      <c r="BR67" s="87"/>
      <c r="BS67" s="87"/>
      <c r="BT67" s="87"/>
      <c r="BU67" s="87"/>
      <c r="BV67" s="87"/>
      <c r="BW67" s="87"/>
      <c r="BX67" s="87"/>
      <c r="BY67" s="87"/>
      <c r="BZ67" s="8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87"/>
      <c r="BN68" s="87"/>
      <c r="BO68" s="87"/>
      <c r="BP68" s="87"/>
      <c r="BQ68" s="87"/>
      <c r="BR68" s="87"/>
      <c r="BS68" s="87"/>
      <c r="BT68" s="87"/>
      <c r="BU68" s="87"/>
      <c r="BV68" s="87"/>
      <c r="BW68" s="87"/>
      <c r="BX68" s="87"/>
      <c r="BY68" s="87"/>
      <c r="BZ68" s="8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87"/>
      <c r="BN69" s="87"/>
      <c r="BO69" s="87"/>
      <c r="BP69" s="87"/>
      <c r="BQ69" s="87"/>
      <c r="BR69" s="87"/>
      <c r="BS69" s="87"/>
      <c r="BT69" s="87"/>
      <c r="BU69" s="87"/>
      <c r="BV69" s="87"/>
      <c r="BW69" s="87"/>
      <c r="BX69" s="87"/>
      <c r="BY69" s="87"/>
      <c r="BZ69" s="8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87"/>
      <c r="BN70" s="87"/>
      <c r="BO70" s="87"/>
      <c r="BP70" s="87"/>
      <c r="BQ70" s="87"/>
      <c r="BR70" s="87"/>
      <c r="BS70" s="87"/>
      <c r="BT70" s="87"/>
      <c r="BU70" s="87"/>
      <c r="BV70" s="87"/>
      <c r="BW70" s="87"/>
      <c r="BX70" s="87"/>
      <c r="BY70" s="87"/>
      <c r="BZ70" s="8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87"/>
      <c r="BN71" s="87"/>
      <c r="BO71" s="87"/>
      <c r="BP71" s="87"/>
      <c r="BQ71" s="87"/>
      <c r="BR71" s="87"/>
      <c r="BS71" s="87"/>
      <c r="BT71" s="87"/>
      <c r="BU71" s="87"/>
      <c r="BV71" s="87"/>
      <c r="BW71" s="87"/>
      <c r="BX71" s="87"/>
      <c r="BY71" s="87"/>
      <c r="BZ71" s="8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87"/>
      <c r="BN72" s="87"/>
      <c r="BO72" s="87"/>
      <c r="BP72" s="87"/>
      <c r="BQ72" s="87"/>
      <c r="BR72" s="87"/>
      <c r="BS72" s="87"/>
      <c r="BT72" s="87"/>
      <c r="BU72" s="87"/>
      <c r="BV72" s="87"/>
      <c r="BW72" s="87"/>
      <c r="BX72" s="87"/>
      <c r="BY72" s="87"/>
      <c r="BZ72" s="8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87"/>
      <c r="BN73" s="87"/>
      <c r="BO73" s="87"/>
      <c r="BP73" s="87"/>
      <c r="BQ73" s="87"/>
      <c r="BR73" s="87"/>
      <c r="BS73" s="87"/>
      <c r="BT73" s="87"/>
      <c r="BU73" s="87"/>
      <c r="BV73" s="87"/>
      <c r="BW73" s="87"/>
      <c r="BX73" s="87"/>
      <c r="BY73" s="87"/>
      <c r="BZ73" s="8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87"/>
      <c r="BN74" s="87"/>
      <c r="BO74" s="87"/>
      <c r="BP74" s="87"/>
      <c r="BQ74" s="87"/>
      <c r="BR74" s="87"/>
      <c r="BS74" s="87"/>
      <c r="BT74" s="87"/>
      <c r="BU74" s="87"/>
      <c r="BV74" s="87"/>
      <c r="BW74" s="87"/>
      <c r="BX74" s="87"/>
      <c r="BY74" s="87"/>
      <c r="BZ74" s="8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87"/>
      <c r="BN75" s="87"/>
      <c r="BO75" s="87"/>
      <c r="BP75" s="87"/>
      <c r="BQ75" s="87"/>
      <c r="BR75" s="87"/>
      <c r="BS75" s="87"/>
      <c r="BT75" s="87"/>
      <c r="BU75" s="87"/>
      <c r="BV75" s="87"/>
      <c r="BW75" s="87"/>
      <c r="BX75" s="87"/>
      <c r="BY75" s="87"/>
      <c r="BZ75" s="8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87"/>
      <c r="BN76" s="87"/>
      <c r="BO76" s="87"/>
      <c r="BP76" s="87"/>
      <c r="BQ76" s="87"/>
      <c r="BR76" s="87"/>
      <c r="BS76" s="87"/>
      <c r="BT76" s="87"/>
      <c r="BU76" s="87"/>
      <c r="BV76" s="87"/>
      <c r="BW76" s="87"/>
      <c r="BX76" s="87"/>
      <c r="BY76" s="87"/>
      <c r="BZ76" s="8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87"/>
      <c r="BN77" s="87"/>
      <c r="BO77" s="87"/>
      <c r="BP77" s="87"/>
      <c r="BQ77" s="87"/>
      <c r="BR77" s="87"/>
      <c r="BS77" s="87"/>
      <c r="BT77" s="87"/>
      <c r="BU77" s="87"/>
      <c r="BV77" s="87"/>
      <c r="BW77" s="87"/>
      <c r="BX77" s="87"/>
      <c r="BY77" s="87"/>
      <c r="BZ77" s="8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87"/>
      <c r="BN78" s="87"/>
      <c r="BO78" s="87"/>
      <c r="BP78" s="87"/>
      <c r="BQ78" s="87"/>
      <c r="BR78" s="87"/>
      <c r="BS78" s="87"/>
      <c r="BT78" s="87"/>
      <c r="BU78" s="87"/>
      <c r="BV78" s="87"/>
      <c r="BW78" s="87"/>
      <c r="BX78" s="87"/>
      <c r="BY78" s="87"/>
      <c r="BZ78" s="88"/>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9"/>
      <c r="BM79" s="87"/>
      <c r="BN79" s="87"/>
      <c r="BO79" s="87"/>
      <c r="BP79" s="87"/>
      <c r="BQ79" s="87"/>
      <c r="BR79" s="87"/>
      <c r="BS79" s="87"/>
      <c r="BT79" s="87"/>
      <c r="BU79" s="87"/>
      <c r="BV79" s="87"/>
      <c r="BW79" s="87"/>
      <c r="BX79" s="87"/>
      <c r="BY79" s="87"/>
      <c r="BZ79" s="88"/>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9"/>
      <c r="BM80" s="87"/>
      <c r="BN80" s="87"/>
      <c r="BO80" s="87"/>
      <c r="BP80" s="87"/>
      <c r="BQ80" s="87"/>
      <c r="BR80" s="87"/>
      <c r="BS80" s="87"/>
      <c r="BT80" s="87"/>
      <c r="BU80" s="87"/>
      <c r="BV80" s="87"/>
      <c r="BW80" s="87"/>
      <c r="BX80" s="87"/>
      <c r="BY80" s="87"/>
      <c r="BZ80" s="8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87"/>
      <c r="BN81" s="87"/>
      <c r="BO81" s="87"/>
      <c r="BP81" s="87"/>
      <c r="BQ81" s="87"/>
      <c r="BR81" s="87"/>
      <c r="BS81" s="87"/>
      <c r="BT81" s="87"/>
      <c r="BU81" s="87"/>
      <c r="BV81" s="87"/>
      <c r="BW81" s="87"/>
      <c r="BX81" s="87"/>
      <c r="BY81" s="87"/>
      <c r="BZ81" s="8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42129</v>
      </c>
      <c r="D6" s="31">
        <f t="shared" si="3"/>
        <v>46</v>
      </c>
      <c r="E6" s="31">
        <f t="shared" si="3"/>
        <v>1</v>
      </c>
      <c r="F6" s="31">
        <f t="shared" si="3"/>
        <v>0</v>
      </c>
      <c r="G6" s="31">
        <f t="shared" si="3"/>
        <v>1</v>
      </c>
      <c r="H6" s="31" t="str">
        <f t="shared" si="3"/>
        <v>宮城県　登米市</v>
      </c>
      <c r="I6" s="31" t="str">
        <f t="shared" si="3"/>
        <v>法適用</v>
      </c>
      <c r="J6" s="31" t="str">
        <f t="shared" si="3"/>
        <v>水道事業</v>
      </c>
      <c r="K6" s="31" t="str">
        <f t="shared" si="3"/>
        <v>末端給水事業</v>
      </c>
      <c r="L6" s="31" t="str">
        <f t="shared" si="3"/>
        <v>A4</v>
      </c>
      <c r="M6" s="32" t="str">
        <f t="shared" si="3"/>
        <v>-</v>
      </c>
      <c r="N6" s="32">
        <f t="shared" si="3"/>
        <v>55.05</v>
      </c>
      <c r="O6" s="32">
        <f t="shared" si="3"/>
        <v>99.33</v>
      </c>
      <c r="P6" s="32">
        <f t="shared" si="3"/>
        <v>5256</v>
      </c>
      <c r="Q6" s="32">
        <f t="shared" si="3"/>
        <v>82816</v>
      </c>
      <c r="R6" s="32">
        <f t="shared" si="3"/>
        <v>536.12</v>
      </c>
      <c r="S6" s="32">
        <f t="shared" si="3"/>
        <v>154.47</v>
      </c>
      <c r="T6" s="32">
        <f t="shared" si="3"/>
        <v>81719</v>
      </c>
      <c r="U6" s="32">
        <f t="shared" si="3"/>
        <v>540.72</v>
      </c>
      <c r="V6" s="32">
        <f t="shared" si="3"/>
        <v>151.13</v>
      </c>
      <c r="W6" s="33">
        <f>IF(W7="",NA(),W7)</f>
        <v>110.39</v>
      </c>
      <c r="X6" s="33">
        <f t="shared" ref="X6:AF6" si="4">IF(X7="",NA(),X7)</f>
        <v>109</v>
      </c>
      <c r="Y6" s="33">
        <f t="shared" si="4"/>
        <v>106.92</v>
      </c>
      <c r="Z6" s="33">
        <f t="shared" si="4"/>
        <v>115.94</v>
      </c>
      <c r="AA6" s="33">
        <f t="shared" si="4"/>
        <v>114.12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499.87</v>
      </c>
      <c r="AT6" s="33">
        <f t="shared" ref="AT6:BB6" si="6">IF(AT7="",NA(),AT7)</f>
        <v>412.88</v>
      </c>
      <c r="AU6" s="33">
        <f t="shared" si="6"/>
        <v>572.48</v>
      </c>
      <c r="AV6" s="33">
        <f t="shared" si="6"/>
        <v>275.14</v>
      </c>
      <c r="AW6" s="33">
        <f t="shared" si="6"/>
        <v>236.4</v>
      </c>
      <c r="AX6" s="33">
        <f t="shared" si="6"/>
        <v>695.41</v>
      </c>
      <c r="AY6" s="33">
        <f t="shared" si="6"/>
        <v>701</v>
      </c>
      <c r="AZ6" s="33">
        <f t="shared" si="6"/>
        <v>739.59</v>
      </c>
      <c r="BA6" s="33">
        <f t="shared" si="6"/>
        <v>335.95</v>
      </c>
      <c r="BB6" s="33">
        <f t="shared" si="6"/>
        <v>346.59</v>
      </c>
      <c r="BC6" s="32" t="str">
        <f>IF(BC7="","",IF(BC7="-","【-】","【"&amp;SUBSTITUTE(TEXT(BC7,"#,##0.00"),"-","△")&amp;"】"))</f>
        <v>【262.74】</v>
      </c>
      <c r="BD6" s="33">
        <f>IF(BD7="",NA(),BD7)</f>
        <v>552.79</v>
      </c>
      <c r="BE6" s="33">
        <f t="shared" ref="BE6:BM6" si="7">IF(BE7="",NA(),BE7)</f>
        <v>522.66</v>
      </c>
      <c r="BF6" s="33">
        <f t="shared" si="7"/>
        <v>519.12</v>
      </c>
      <c r="BG6" s="33">
        <f t="shared" si="7"/>
        <v>521.71</v>
      </c>
      <c r="BH6" s="33">
        <f t="shared" si="7"/>
        <v>549.15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105.98</v>
      </c>
      <c r="BP6" s="33">
        <f t="shared" ref="BP6:BX6" si="8">IF(BP7="",NA(),BP7)</f>
        <v>104.59</v>
      </c>
      <c r="BQ6" s="33">
        <f t="shared" si="8"/>
        <v>103.08</v>
      </c>
      <c r="BR6" s="33">
        <f t="shared" si="8"/>
        <v>110.26</v>
      </c>
      <c r="BS6" s="33">
        <f t="shared" si="8"/>
        <v>109.21</v>
      </c>
      <c r="BT6" s="33">
        <f t="shared" si="8"/>
        <v>99.61</v>
      </c>
      <c r="BU6" s="33">
        <f t="shared" si="8"/>
        <v>100.27</v>
      </c>
      <c r="BV6" s="33">
        <f t="shared" si="8"/>
        <v>99.46</v>
      </c>
      <c r="BW6" s="33">
        <f t="shared" si="8"/>
        <v>105.21</v>
      </c>
      <c r="BX6" s="33">
        <f t="shared" si="8"/>
        <v>105.71</v>
      </c>
      <c r="BY6" s="32" t="str">
        <f>IF(BY7="","",IF(BY7="-","【-】","【"&amp;SUBSTITUTE(TEXT(BY7,"#,##0.00"),"-","△")&amp;"】"))</f>
        <v>【104.99】</v>
      </c>
      <c r="BZ6" s="33">
        <f>IF(BZ7="",NA(),BZ7)</f>
        <v>242.14</v>
      </c>
      <c r="CA6" s="33">
        <f t="shared" ref="CA6:CI6" si="9">IF(CA7="",NA(),CA7)</f>
        <v>247.06</v>
      </c>
      <c r="CB6" s="33">
        <f t="shared" si="9"/>
        <v>252.93</v>
      </c>
      <c r="CC6" s="33">
        <f t="shared" si="9"/>
        <v>237.39</v>
      </c>
      <c r="CD6" s="33">
        <f t="shared" si="9"/>
        <v>241.61</v>
      </c>
      <c r="CE6" s="33">
        <f t="shared" si="9"/>
        <v>169.59</v>
      </c>
      <c r="CF6" s="33">
        <f t="shared" si="9"/>
        <v>169.62</v>
      </c>
      <c r="CG6" s="33">
        <f t="shared" si="9"/>
        <v>171.78</v>
      </c>
      <c r="CH6" s="33">
        <f t="shared" si="9"/>
        <v>162.59</v>
      </c>
      <c r="CI6" s="33">
        <f t="shared" si="9"/>
        <v>162.15</v>
      </c>
      <c r="CJ6" s="32" t="str">
        <f>IF(CJ7="","",IF(CJ7="-","【-】","【"&amp;SUBSTITUTE(TEXT(CJ7,"#,##0.00"),"-","△")&amp;"】"))</f>
        <v>【163.72】</v>
      </c>
      <c r="CK6" s="33">
        <f>IF(CK7="",NA(),CK7)</f>
        <v>77.790000000000006</v>
      </c>
      <c r="CL6" s="33">
        <f t="shared" ref="CL6:CT6" si="10">IF(CL7="",NA(),CL7)</f>
        <v>77.31</v>
      </c>
      <c r="CM6" s="33">
        <f t="shared" si="10"/>
        <v>74.569999999999993</v>
      </c>
      <c r="CN6" s="33">
        <f t="shared" si="10"/>
        <v>77.95</v>
      </c>
      <c r="CO6" s="33">
        <f t="shared" si="10"/>
        <v>76.22</v>
      </c>
      <c r="CP6" s="33">
        <f t="shared" si="10"/>
        <v>60.04</v>
      </c>
      <c r="CQ6" s="33">
        <f t="shared" si="10"/>
        <v>59.88</v>
      </c>
      <c r="CR6" s="33">
        <f t="shared" si="10"/>
        <v>59.68</v>
      </c>
      <c r="CS6" s="33">
        <f t="shared" si="10"/>
        <v>59.17</v>
      </c>
      <c r="CT6" s="33">
        <f t="shared" si="10"/>
        <v>59.34</v>
      </c>
      <c r="CU6" s="32" t="str">
        <f>IF(CU7="","",IF(CU7="-","【-】","【"&amp;SUBSTITUTE(TEXT(CU7,"#,##0.00"),"-","△")&amp;"】"))</f>
        <v>【59.76】</v>
      </c>
      <c r="CV6" s="33">
        <f>IF(CV7="",NA(),CV7)</f>
        <v>76.930000000000007</v>
      </c>
      <c r="CW6" s="33">
        <f t="shared" ref="CW6:DE6" si="11">IF(CW7="",NA(),CW7)</f>
        <v>80.02</v>
      </c>
      <c r="CX6" s="33">
        <f t="shared" si="11"/>
        <v>81.44</v>
      </c>
      <c r="CY6" s="33">
        <f t="shared" si="11"/>
        <v>83.05</v>
      </c>
      <c r="CZ6" s="33">
        <f t="shared" si="11"/>
        <v>84.54</v>
      </c>
      <c r="DA6" s="33">
        <f t="shared" si="11"/>
        <v>87.33</v>
      </c>
      <c r="DB6" s="33">
        <f t="shared" si="11"/>
        <v>87.65</v>
      </c>
      <c r="DC6" s="33">
        <f t="shared" si="11"/>
        <v>87.63</v>
      </c>
      <c r="DD6" s="33">
        <f t="shared" si="11"/>
        <v>87.6</v>
      </c>
      <c r="DE6" s="33">
        <f t="shared" si="11"/>
        <v>87.74</v>
      </c>
      <c r="DF6" s="32" t="str">
        <f>IF(DF7="","",IF(DF7="-","【-】","【"&amp;SUBSTITUTE(TEXT(DF7,"#,##0.00"),"-","△")&amp;"】"))</f>
        <v>【89.95】</v>
      </c>
      <c r="DG6" s="33">
        <f>IF(DG7="",NA(),DG7)</f>
        <v>39.61</v>
      </c>
      <c r="DH6" s="33">
        <f t="shared" ref="DH6:DP6" si="12">IF(DH7="",NA(),DH7)</f>
        <v>40.33</v>
      </c>
      <c r="DI6" s="33">
        <f t="shared" si="12"/>
        <v>41.27</v>
      </c>
      <c r="DJ6" s="33">
        <f t="shared" si="12"/>
        <v>43.6</v>
      </c>
      <c r="DK6" s="33">
        <f t="shared" si="12"/>
        <v>43.99</v>
      </c>
      <c r="DL6" s="33">
        <f t="shared" si="12"/>
        <v>37.71</v>
      </c>
      <c r="DM6" s="33">
        <f t="shared" si="12"/>
        <v>38.69</v>
      </c>
      <c r="DN6" s="33">
        <f t="shared" si="12"/>
        <v>39.65</v>
      </c>
      <c r="DO6" s="33">
        <f t="shared" si="12"/>
        <v>45.25</v>
      </c>
      <c r="DP6" s="33">
        <f t="shared" si="12"/>
        <v>46.27</v>
      </c>
      <c r="DQ6" s="32" t="str">
        <f>IF(DQ7="","",IF(DQ7="-","【-】","【"&amp;SUBSTITUTE(TEXT(DQ7,"#,##0.00"),"-","△")&amp;"】"))</f>
        <v>【47.18】</v>
      </c>
      <c r="DR6" s="33">
        <f>IF(DR7="",NA(),DR7)</f>
        <v>30.27</v>
      </c>
      <c r="DS6" s="33">
        <f t="shared" ref="DS6:EA6" si="13">IF(DS7="",NA(),DS7)</f>
        <v>29.66</v>
      </c>
      <c r="DT6" s="33">
        <f t="shared" si="13"/>
        <v>30.32</v>
      </c>
      <c r="DU6" s="33">
        <f t="shared" si="13"/>
        <v>29.87</v>
      </c>
      <c r="DV6" s="33">
        <f t="shared" si="13"/>
        <v>29.48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0.48</v>
      </c>
      <c r="ED6" s="33">
        <f t="shared" ref="ED6:EL6" si="14">IF(ED7="",NA(),ED7)</f>
        <v>0.71</v>
      </c>
      <c r="EE6" s="33">
        <f t="shared" si="14"/>
        <v>0.94</v>
      </c>
      <c r="EF6" s="33">
        <f t="shared" si="14"/>
        <v>0.64</v>
      </c>
      <c r="EG6" s="33">
        <f t="shared" si="14"/>
        <v>4.18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42129</v>
      </c>
      <c r="D7" s="35">
        <v>46</v>
      </c>
      <c r="E7" s="35">
        <v>1</v>
      </c>
      <c r="F7" s="35">
        <v>0</v>
      </c>
      <c r="G7" s="35">
        <v>1</v>
      </c>
      <c r="H7" s="35" t="s">
        <v>93</v>
      </c>
      <c r="I7" s="35" t="s">
        <v>94</v>
      </c>
      <c r="J7" s="35" t="s">
        <v>95</v>
      </c>
      <c r="K7" s="35" t="s">
        <v>96</v>
      </c>
      <c r="L7" s="35" t="s">
        <v>97</v>
      </c>
      <c r="M7" s="36" t="s">
        <v>98</v>
      </c>
      <c r="N7" s="36">
        <v>55.05</v>
      </c>
      <c r="O7" s="36">
        <v>99.33</v>
      </c>
      <c r="P7" s="36">
        <v>5256</v>
      </c>
      <c r="Q7" s="36">
        <v>82816</v>
      </c>
      <c r="R7" s="36">
        <v>536.12</v>
      </c>
      <c r="S7" s="36">
        <v>154.47</v>
      </c>
      <c r="T7" s="36">
        <v>81719</v>
      </c>
      <c r="U7" s="36">
        <v>540.72</v>
      </c>
      <c r="V7" s="36">
        <v>151.13</v>
      </c>
      <c r="W7" s="36">
        <v>110.39</v>
      </c>
      <c r="X7" s="36">
        <v>109</v>
      </c>
      <c r="Y7" s="36">
        <v>106.92</v>
      </c>
      <c r="Z7" s="36">
        <v>115.94</v>
      </c>
      <c r="AA7" s="36">
        <v>114.12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499.87</v>
      </c>
      <c r="AT7" s="36">
        <v>412.88</v>
      </c>
      <c r="AU7" s="36">
        <v>572.48</v>
      </c>
      <c r="AV7" s="36">
        <v>275.14</v>
      </c>
      <c r="AW7" s="36">
        <v>236.4</v>
      </c>
      <c r="AX7" s="36">
        <v>695.41</v>
      </c>
      <c r="AY7" s="36">
        <v>701</v>
      </c>
      <c r="AZ7" s="36">
        <v>739.59</v>
      </c>
      <c r="BA7" s="36">
        <v>335.95</v>
      </c>
      <c r="BB7" s="36">
        <v>346.59</v>
      </c>
      <c r="BC7" s="36">
        <v>262.74</v>
      </c>
      <c r="BD7" s="36">
        <v>552.79</v>
      </c>
      <c r="BE7" s="36">
        <v>522.66</v>
      </c>
      <c r="BF7" s="36">
        <v>519.12</v>
      </c>
      <c r="BG7" s="36">
        <v>521.71</v>
      </c>
      <c r="BH7" s="36">
        <v>549.15</v>
      </c>
      <c r="BI7" s="36">
        <v>343.45</v>
      </c>
      <c r="BJ7" s="36">
        <v>330.99</v>
      </c>
      <c r="BK7" s="36">
        <v>324.08999999999997</v>
      </c>
      <c r="BL7" s="36">
        <v>319.82</v>
      </c>
      <c r="BM7" s="36">
        <v>312.02999999999997</v>
      </c>
      <c r="BN7" s="36">
        <v>276.38</v>
      </c>
      <c r="BO7" s="36">
        <v>105.98</v>
      </c>
      <c r="BP7" s="36">
        <v>104.59</v>
      </c>
      <c r="BQ7" s="36">
        <v>103.08</v>
      </c>
      <c r="BR7" s="36">
        <v>110.26</v>
      </c>
      <c r="BS7" s="36">
        <v>109.21</v>
      </c>
      <c r="BT7" s="36">
        <v>99.61</v>
      </c>
      <c r="BU7" s="36">
        <v>100.27</v>
      </c>
      <c r="BV7" s="36">
        <v>99.46</v>
      </c>
      <c r="BW7" s="36">
        <v>105.21</v>
      </c>
      <c r="BX7" s="36">
        <v>105.71</v>
      </c>
      <c r="BY7" s="36">
        <v>104.99</v>
      </c>
      <c r="BZ7" s="36">
        <v>242.14</v>
      </c>
      <c r="CA7" s="36">
        <v>247.06</v>
      </c>
      <c r="CB7" s="36">
        <v>252.93</v>
      </c>
      <c r="CC7" s="36">
        <v>237.39</v>
      </c>
      <c r="CD7" s="36">
        <v>241.61</v>
      </c>
      <c r="CE7" s="36">
        <v>169.59</v>
      </c>
      <c r="CF7" s="36">
        <v>169.62</v>
      </c>
      <c r="CG7" s="36">
        <v>171.78</v>
      </c>
      <c r="CH7" s="36">
        <v>162.59</v>
      </c>
      <c r="CI7" s="36">
        <v>162.15</v>
      </c>
      <c r="CJ7" s="36">
        <v>163.72</v>
      </c>
      <c r="CK7" s="36">
        <v>77.790000000000006</v>
      </c>
      <c r="CL7" s="36">
        <v>77.31</v>
      </c>
      <c r="CM7" s="36">
        <v>74.569999999999993</v>
      </c>
      <c r="CN7" s="36">
        <v>77.95</v>
      </c>
      <c r="CO7" s="36">
        <v>76.22</v>
      </c>
      <c r="CP7" s="36">
        <v>60.04</v>
      </c>
      <c r="CQ7" s="36">
        <v>59.88</v>
      </c>
      <c r="CR7" s="36">
        <v>59.68</v>
      </c>
      <c r="CS7" s="36">
        <v>59.17</v>
      </c>
      <c r="CT7" s="36">
        <v>59.34</v>
      </c>
      <c r="CU7" s="36">
        <v>59.76</v>
      </c>
      <c r="CV7" s="36">
        <v>76.930000000000007</v>
      </c>
      <c r="CW7" s="36">
        <v>80.02</v>
      </c>
      <c r="CX7" s="36">
        <v>81.44</v>
      </c>
      <c r="CY7" s="36">
        <v>83.05</v>
      </c>
      <c r="CZ7" s="36">
        <v>84.54</v>
      </c>
      <c r="DA7" s="36">
        <v>87.33</v>
      </c>
      <c r="DB7" s="36">
        <v>87.65</v>
      </c>
      <c r="DC7" s="36">
        <v>87.63</v>
      </c>
      <c r="DD7" s="36">
        <v>87.6</v>
      </c>
      <c r="DE7" s="36">
        <v>87.74</v>
      </c>
      <c r="DF7" s="36">
        <v>89.95</v>
      </c>
      <c r="DG7" s="36">
        <v>39.61</v>
      </c>
      <c r="DH7" s="36">
        <v>40.33</v>
      </c>
      <c r="DI7" s="36">
        <v>41.27</v>
      </c>
      <c r="DJ7" s="36">
        <v>43.6</v>
      </c>
      <c r="DK7" s="36">
        <v>43.99</v>
      </c>
      <c r="DL7" s="36">
        <v>37.71</v>
      </c>
      <c r="DM7" s="36">
        <v>38.69</v>
      </c>
      <c r="DN7" s="36">
        <v>39.65</v>
      </c>
      <c r="DO7" s="36">
        <v>45.25</v>
      </c>
      <c r="DP7" s="36">
        <v>46.27</v>
      </c>
      <c r="DQ7" s="36">
        <v>47.18</v>
      </c>
      <c r="DR7" s="36">
        <v>30.27</v>
      </c>
      <c r="DS7" s="36">
        <v>29.66</v>
      </c>
      <c r="DT7" s="36">
        <v>30.32</v>
      </c>
      <c r="DU7" s="36">
        <v>29.87</v>
      </c>
      <c r="DV7" s="36">
        <v>29.48</v>
      </c>
      <c r="DW7" s="36">
        <v>7.67</v>
      </c>
      <c r="DX7" s="36">
        <v>8.4</v>
      </c>
      <c r="DY7" s="36">
        <v>9.7100000000000009</v>
      </c>
      <c r="DZ7" s="36">
        <v>10.71</v>
      </c>
      <c r="EA7" s="36">
        <v>10.93</v>
      </c>
      <c r="EB7" s="36">
        <v>13.18</v>
      </c>
      <c r="EC7" s="36">
        <v>0.48</v>
      </c>
      <c r="ED7" s="36">
        <v>0.71</v>
      </c>
      <c r="EE7" s="36">
        <v>0.94</v>
      </c>
      <c r="EF7" s="36">
        <v>0.64</v>
      </c>
      <c r="EG7" s="36">
        <v>4.18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2017-02-01T08:34:26Z</dcterms:created>
  <dcterms:modified xsi:type="dcterms:W3CDTF">2017-02-17T06:56:09Z</dcterms:modified>
  <cp:category/>
</cp:coreProperties>
</file>