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132\10107000財政経営課\財政係\17 公営企業関係\02 公営企業関係\R2\R030113【宮城県市町村課　R3　1_29（金）〆切】公営企業に係る「経営比較分析表」の分析等について（依頼）\04 県回答\"/>
    </mc:Choice>
  </mc:AlternateContent>
  <workbookProtection workbookAlgorithmName="SHA-512" workbookHashValue="v/tYvTNj3yDPalQFnLF1HhTZ1F4WIL6rhML7yMPuDIbQ2VWw1+LjH28r6UM8xlo3ExjBe7Vv140kht7evCSZBw==" workbookSaltValue="kLqqUWx3bPLl3nlQscyq3A==" workbookSpinCount="100000" lockStructure="1"/>
  <bookViews>
    <workbookView xWindow="0" yWindow="0" windowWidth="20205" windowHeight="11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<sst xmlns="http://schemas.openxmlformats.org/spreadsheetml/2006/main" count="228" uniqueCount="113">
  <si>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</si>
  <si>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</si>
  <si>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</si>
  <si>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</si>
  <si>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</si>
  <si>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</si>
  <si>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</si>
  <si>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</si>
  <si>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</si>
  <si>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</si>
  <si>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</si>
  <si>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</si>
  <si>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</si>
  <si>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</si>
  <si>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</si>
  <si>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</si>
  <si>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</si>
  <si>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</si>
  <si>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</si>
  <si>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</si>
  <si>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</si>
  <si>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</si>
  <si>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</si>
  <si>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</si>
  <si>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</si>
  <si>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</si>
  <si>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</si>
  <si>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</si>
  <si>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</si>
  <si>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</si>
  <si>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</si>
  <si>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</si>
  <si>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</si>
  <si>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</si>
  <si>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</si>
  <si>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</si>
  <si>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</si>
  <si>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</si>
  <si>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</si>
  <si>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</si>
  <si>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</si>
  <si>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</si>
  <si>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</si>
  <si>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</si>
  <si>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</si>
  <si>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</si>
  <si>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</si>
  <si>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</si>
  <si>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</si>
  <si>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</si>
  <si>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</si>
  <si>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</si>
  <si>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</si>
  <si>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</si>
  <si>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</si>
  <si>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</si>
  <si>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</si>
  <si>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</si>
  <si>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</si>
  <si>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</si>
  <si>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</si>
  <si>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</si>
  <si>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</si>
  <si>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</si>
  <si>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</si>
  <si>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</si>
  <si>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</si>
  <si>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</si>
  <si>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</si>
  <si>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</si>
  <si>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</si>
  <si>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</si>
  <si>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</si>
  <si>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</si>
  <si>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</si>
  <si>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</si>
  <si>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</si>
  <si>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</si>
  <si>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</si>
  <si>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</si>
  <si>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</si>
  <si>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</si>
  <si>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</si>
  <si>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</si>
  <si>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</si>
  <si>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</si>
  <si>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</si>
  <si>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</si>
  <si>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</si>
  <si>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</si>
  <si>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</si>
  <si>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</si>
  <si>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</si>
  <si>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</si>
  <si>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</si>
  <si>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</si>
  <si>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</si>
  <si>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</si>
  <si>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</si>
  <si>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</si>
  <si>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</si>
  <si>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</si>
  <si>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</si>
  <si>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</si>
  <si>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</si>
  <si>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</si>
  <si>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</si>
  <si>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</si>
  <si>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</si>
  <si>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</si>
  <si>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①【有形固定資産減価償却率】類似団体平均値よりも4.47ポイント低い値となった。今後も施設更新計画に基づき老朽化施設の更新等を行っていく。
②【管路経年化率】類似団体より約２倍の法定耐用年数を経過した管路を保有している。今後も40年を超える管路が増加するが、適切な計画と国の交付金事業を活用しながら管路の更新に取り組んでいく。
③【管路更新率】全国平均や類似団体の数値を若干下回っている。今年度は主に基幹管路の更新を行ったことから管路延長が伸び悩んだ。今後も経営戦略及び施設更新計画に基づき、積極的に老朽管の更新を行っていく。
</t>
    <phoneticPr fontId="4"/>
  </si>
  <si>
    <t xml:space="preserve">　現在、本市の経営状況は数年良好で推移してきたものの、今後更なる水需要の減少に伴い料金収入の減少、施設の耐震化及び老朽化の更新などを控えており、近年には純損失の計上も見込まれる。
　経営戦略や施設更新計画に基づき、耐震化調査や耐用年数を向かえた基幹管路の更新を行った。今後は浄水場や配水池の統廃合などを行い、施設等のダウンサイジングを行うこととしている。
　また、財源の確保、投資の合理化及び費用の圧縮などを図り、経営基盤の強化が必要である。不足する財源については、補助金、出資などの確保に加え、水道料金の見直しについても検討を行うこととしている。
</t>
    <phoneticPr fontId="4"/>
  </si>
  <si>
    <t>①【経常収支比率】過去５年間100％以上となっているが、積極的に耐震化対策や老朽化対策として施設整備に取り組んだ結果、減価償却費が増加、経常収支比率は５年間減少し続けている。水需要に見合った施設維持と管理運営を行うこととしている。
②【累積欠損金】累積欠損金は発生しておらず、現時点では健全といえる。
③【流動比率】債務に対する資金の確保が安定的に100％を超えており、支払能力は十分にあるといえる。
④【企業債残高対給水収益比率】　平成28年から企業債残高は、給水収益の約６年分となっている。建設改良事業の実施にあたっては、企業債の発行を抑制するため、引き続き補助金など企業債以外の財源確保に併せて有収率の向上に努めていく。
⑤【料金回収率】類似団体の平均値を下回っている。水需要の減少から今後も給水原価の上昇が予想されるため、経営戦略に基づき料金改定を行うこととしている。
⑥【給水原価】４年間で約37円/㎥の増、４年間平均で9.25円/㎥の増加傾向が続いている。市の立地的条件から資本費などの固定費の割合が高いが、水需要に見合ったダウンサイジングを行い資本費及び原価の抑制に取り組んでいく。
⑦【施設利用率】類似団体平均よりも高い水準で推移しているが、今後水需要の減少が見込まれることから安定的な供給と適切な施設の統廃合を進める。
⑧【有収率】類似団体平均値を下回っている。平成28年から連続で上昇してきたが令和元年は約２ポイント下回った。今後も漏水調査や老朽管の更新などを積極的に実施し、有収率の向上に取り組んでいく。</t>
    <rPh sb="185" eb="187">
      <t>シハラ</t>
    </rPh>
    <rPh sb="187" eb="189">
      <t>ノウリョク</t>
    </rPh>
    <rPh sb="397" eb="399">
      <t>ネンカン</t>
    </rPh>
    <rPh sb="400" eb="401">
      <t>ヤク</t>
    </rPh>
    <rPh sb="403" eb="404">
      <t>エン</t>
    </rPh>
    <rPh sb="407" eb="408">
      <t>ゾウ</t>
    </rPh>
    <rPh sb="410" eb="411">
      <t>ネン</t>
    </rPh>
    <rPh sb="411" eb="412">
      <t>カン</t>
    </rPh>
    <rPh sb="412" eb="414">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</si>
</sst>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4.18</c:v>
                </c:pt>
                <c:pt idx="1">
                  <c:v>0.24</c:v>
                </c:pt>
                <c:pt idx="2">
                  <c:v>0.49</c:v>
                </c:pt>
                <c:pt idx="3">
                  <c:v>0.72</c:v>
                </c:pt>
                <c:pt idx="4">
                  <c:v>0.53</c:v>
                </c:pt>
              </c:numCache>
            </c:numRef>
          </c:val>
          <c:extLst>
            <c:ext xmlns:c16="http://schemas.microsoft.com/office/drawing/2014/chart" uri="{C3380CC4-5D6E-409C-BE32-E72D297353CC}">
              <c16:uniqueId val="{00000000-7B2F-46F3-828D-177FAB5FE9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B2F-46F3-828D-177FAB5FE9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76.22</c:v>
                </c:pt>
                <c:pt idx="1">
                  <c:v>75.94</c:v>
                </c:pt>
                <c:pt idx="2">
                  <c:v>74.12</c:v>
                </c:pt>
                <c:pt idx="3">
                  <c:v>72.48</c:v>
                </c:pt>
                <c:pt idx="4">
                  <c:v>72.900000000000006</c:v>
                </c:pt>
              </c:numCache>
            </c:numRef>
          </c:val>
          <c:extLst>
            <c:ext xmlns:c16="http://schemas.microsoft.com/office/drawing/2014/chart" uri="{C3380CC4-5D6E-409C-BE32-E72D297353CC}">
              <c16:uniqueId val="{00000000-5C65-4772-890E-E88580635D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C65-4772-890E-E88580635D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84.54</c:v>
                </c:pt>
                <c:pt idx="1">
                  <c:v>83.4</c:v>
                </c:pt>
                <c:pt idx="2">
                  <c:v>85.36</c:v>
                </c:pt>
                <c:pt idx="3">
                  <c:v>86.4</c:v>
                </c:pt>
                <c:pt idx="4">
                  <c:v>84.78</c:v>
                </c:pt>
              </c:numCache>
            </c:numRef>
          </c:val>
          <c:extLst>
            <c:ext xmlns:c16="http://schemas.microsoft.com/office/drawing/2014/chart" uri="{C3380CC4-5D6E-409C-BE32-E72D297353CC}">
              <c16:uniqueId val="{00000000-A65E-4357-9770-F1BFF6E8A1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A65E-4357-9770-F1BFF6E8A1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114.12</c:v>
                </c:pt>
                <c:pt idx="1">
                  <c:v>108.39</c:v>
                </c:pt>
                <c:pt idx="2">
                  <c:v>106.59</c:v>
                </c:pt>
                <c:pt idx="3">
                  <c:v>102.67</c:v>
                </c:pt>
                <c:pt idx="4">
                  <c:v>101.34</c:v>
                </c:pt>
              </c:numCache>
            </c:numRef>
          </c:val>
          <c:extLst>
            <c:ext xmlns:c16="http://schemas.microsoft.com/office/drawing/2014/chart" uri="{C3380CC4-5D6E-409C-BE32-E72D297353CC}">
              <c16:uniqueId val="{00000000-6D52-4C27-B74D-0CB9607831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D52-4C27-B74D-0CB9607831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43.99</c:v>
                </c:pt>
                <c:pt idx="1">
                  <c:v>44.3</c:v>
                </c:pt>
                <c:pt idx="2">
                  <c:v>44.03</c:v>
                </c:pt>
                <c:pt idx="3">
                  <c:v>43.05</c:v>
                </c:pt>
                <c:pt idx="4">
                  <c:v>44.08</c:v>
                </c:pt>
              </c:numCache>
            </c:numRef>
          </c:val>
          <c:extLst>
            <c:ext xmlns:c16="http://schemas.microsoft.com/office/drawing/2014/chart" uri="{C3380CC4-5D6E-409C-BE32-E72D297353CC}">
              <c16:uniqueId val="{00000000-1F52-4D88-8982-C86CFE1A37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F52-4D88-8982-C86CFE1A37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29.48</c:v>
                </c:pt>
                <c:pt idx="1">
                  <c:v>29.76</c:v>
                </c:pt>
                <c:pt idx="2">
                  <c:v>34.619999999999997</c:v>
                </c:pt>
                <c:pt idx="3">
                  <c:v>33.090000000000003</c:v>
                </c:pt>
                <c:pt idx="4">
                  <c:v>31.3</c:v>
                </c:pt>
              </c:numCache>
            </c:numRef>
          </c:val>
          <c:extLst>
            <c:ext xmlns:c16="http://schemas.microsoft.com/office/drawing/2014/chart" uri="{C3380CC4-5D6E-409C-BE32-E72D297353CC}">
              <c16:uniqueId val="{00000000-CF96-4121-8097-BEF7148753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F96-4121-8097-BEF7148753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0-4ABD-B34F-0D8113460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84D0-4ABD-B34F-0D8113460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236.4</c:v>
                </c:pt>
                <c:pt idx="1">
                  <c:v>310.3</c:v>
                </c:pt>
                <c:pt idx="2">
                  <c:v>340.39</c:v>
                </c:pt>
                <c:pt idx="3">
                  <c:v>336.3</c:v>
                </c:pt>
                <c:pt idx="4">
                  <c:v>301.93</c:v>
                </c:pt>
              </c:numCache>
            </c:numRef>
          </c:val>
          <c:extLst>
            <c:ext xmlns:c16="http://schemas.microsoft.com/office/drawing/2014/chart" uri="{C3380CC4-5D6E-409C-BE32-E72D297353CC}">
              <c16:uniqueId val="{00000000-6A1E-43BD-B093-E9BA4C71DF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A1E-43BD-B093-E9BA4C71DF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549.15</c:v>
                </c:pt>
                <c:pt idx="1">
                  <c:v>582.48</c:v>
                </c:pt>
                <c:pt idx="2">
                  <c:v>578.38</c:v>
                </c:pt>
                <c:pt idx="3">
                  <c:v>587.01</c:v>
                </c:pt>
                <c:pt idx="4">
                  <c:v>578.92999999999995</c:v>
                </c:pt>
              </c:numCache>
            </c:numRef>
          </c:val>
          <c:extLst>
            <c:ext xmlns:c16="http://schemas.microsoft.com/office/drawing/2014/chart" uri="{C3380CC4-5D6E-409C-BE32-E72D297353CC}">
              <c16:uniqueId val="{00000000-F94D-46BA-A37C-37DA88BEF0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94D-46BA-A37C-37DA88BEF0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109.21</c:v>
                </c:pt>
                <c:pt idx="1">
                  <c:v>102.73</c:v>
                </c:pt>
                <c:pt idx="2">
                  <c:v>101.78</c:v>
                </c:pt>
                <c:pt idx="3">
                  <c:v>97.41</c:v>
                </c:pt>
                <c:pt idx="4">
                  <c:v>95.56</c:v>
                </c:pt>
              </c:numCache>
            </c:numRef>
          </c:val>
          <c:extLst>
            <c:ext xmlns:c16="http://schemas.microsoft.com/office/drawing/2014/chart" uri="{C3380CC4-5D6E-409C-BE32-E72D297353CC}">
              <c16:uniqueId val="{00000000-8CB6-43C4-9FFD-2032DFE8A9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8CB6-43C4-9FFD-2032DFE8A9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241.61</c:v>
                </c:pt>
                <c:pt idx="1">
                  <c:v>259.14999999999998</c:v>
                </c:pt>
                <c:pt idx="2">
                  <c:v>260.83</c:v>
                </c:pt>
                <c:pt idx="3">
                  <c:v>272.89</c:v>
                </c:pt>
                <c:pt idx="4">
                  <c:v>278.89</c:v>
                </c:pt>
              </c:numCache>
            </c:numRef>
          </c:val>
          <c:extLst>
            <c:ext xmlns:c16="http://schemas.microsoft.com/office/drawing/2014/chart" uri="{C3380CC4-5D6E-409C-BE32-E72D297353CC}">
              <c16:uniqueId val="{00000000-70CB-45C0-9BE0-C1062931B7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0CB-45C0-9BE0-C1062931B7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CA22" sqref="CA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宮城県　登米市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78596</v>
      </c>
      <c r="AM8" s="77"/>
      <c r="AN8" s="77"/>
      <c r="AO8" s="77"/>
      <c r="AP8" s="77"/>
      <c r="AQ8" s="77"/>
      <c r="AR8" s="77"/>
      <c r="AS8" s="77"/>
      <c r="AT8" s="73">
        <f>データ!$S$6</f>
        <v>536.12</v>
      </c>
      <c r="AU8" s="74"/>
      <c r="AV8" s="74"/>
      <c r="AW8" s="74"/>
      <c r="AX8" s="74"/>
      <c r="AY8" s="74"/>
      <c r="AZ8" s="74"/>
      <c r="BA8" s="74"/>
      <c r="BB8" s="76">
        <f>データ!$T$6</f>
        <v>146.6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58.36</v>
      </c>
      <c r="J10" s="74"/>
      <c r="K10" s="74"/>
      <c r="L10" s="74"/>
      <c r="M10" s="74"/>
      <c r="N10" s="74"/>
      <c r="O10" s="75"/>
      <c r="P10" s="76">
        <f>データ!$P$6</f>
        <v>99.56</v>
      </c>
      <c r="Q10" s="76"/>
      <c r="R10" s="76"/>
      <c r="S10" s="76"/>
      <c r="T10" s="76"/>
      <c r="U10" s="76"/>
      <c r="V10" s="76"/>
      <c r="W10" s="77">
        <f>データ!$Q$6</f>
        <v>5360</v>
      </c>
      <c r="X10" s="77"/>
      <c r="Y10" s="77"/>
      <c r="Z10" s="77"/>
      <c r="AA10" s="77"/>
      <c r="AB10" s="77"/>
      <c r="AC10" s="77"/>
      <c r="AD10" s="2"/>
      <c r="AE10" s="2"/>
      <c r="AF10" s="2"/>
      <c r="AG10" s="2"/>
      <c r="AH10" s="4"/>
      <c r="AI10" s="4"/>
      <c r="AJ10" s="4"/>
      <c r="AK10" s="4"/>
      <c r="AL10" s="77">
        <f>データ!$U$6</f>
        <v>77444</v>
      </c>
      <c r="AM10" s="77"/>
      <c r="AN10" s="77"/>
      <c r="AO10" s="77"/>
      <c r="AP10" s="77"/>
      <c r="AQ10" s="77"/>
      <c r="AR10" s="77"/>
      <c r="AS10" s="77"/>
      <c r="AT10" s="73">
        <f>データ!$V$6</f>
        <v>540.72</v>
      </c>
      <c r="AU10" s="74"/>
      <c r="AV10" s="74"/>
      <c r="AW10" s="74"/>
      <c r="AX10" s="74"/>
      <c r="AY10" s="74"/>
      <c r="AZ10" s="74"/>
      <c r="BA10" s="74"/>
      <c r="BB10" s="76">
        <f>データ!$W$6</f>
        <v>143.22</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IkctGFNSm4lkPiiJU+TBdIKxZD02rrravWun3D1QHIKI7qcKkioYzjw30roAWfo46pleqZ1zSw+5tv1OnbxQ==" saltValue="6qrdtVoaWdV6z5EnUWju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42129</v>
      </c>
      <c r="D6" s="34">
        <f t="shared" si="3"/>
        <v>46</v>
      </c>
      <c r="E6" s="34">
        <f t="shared" si="3"/>
        <v>1</v>
      </c>
      <c r="F6" s="34">
        <f t="shared" si="3"/>
        <v>0</v>
      </c>
      <c r="G6" s="34">
        <f t="shared" si="3"/>
        <v>1</v>
      </c>
      <c r="H6" s="34" t="str">
        <f t="shared" si="3"/>
        <v>宮城県　登米市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58.36</v>
      </c>
      <c r="P6" s="35">
        <f t="shared" si="3"/>
        <v>99.56</v>
      </c>
      <c r="Q6" s="35">
        <f t="shared" si="3"/>
        <v>5360</v>
      </c>
      <c r="R6" s="35">
        <f t="shared" si="3"/>
        <v>78596</v>
      </c>
      <c r="S6" s="35">
        <f t="shared" si="3"/>
        <v>536.12</v>
      </c>
      <c r="T6" s="35">
        <f t="shared" si="3"/>
        <v>146.6</v>
      </c>
      <c r="U6" s="35">
        <f t="shared" si="3"/>
        <v>77444</v>
      </c>
      <c r="V6" s="35">
        <f t="shared" si="3"/>
        <v>540.72</v>
      </c>
      <c r="W6" s="35">
        <f t="shared" si="3"/>
        <v>143.22</v>
      </c>
      <c r="X6" s="36">
        <f>IF(X7="",NA(),X7)</f>
        <v>114.12</v>
      </c>
      <c r="Y6" s="36">
        <f t="shared" ref="Y6:AG6" si="4">IF(Y7="",NA(),Y7)</f>
        <v>108.39</v>
      </c>
      <c r="Z6" s="36">
        <f t="shared" si="4"/>
        <v>106.59</v>
      </c>
      <c r="AA6" s="36">
        <f t="shared" si="4"/>
        <v>102.67</v>
      </c>
      <c r="AB6" s="36">
        <f t="shared" si="4"/>
        <v>101.34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236.4</v>
      </c>
      <c r="AU6" s="36">
        <f t="shared" ref="AU6:BC6" si="6">IF(AU7="",NA(),AU7)</f>
        <v>310.3</v>
      </c>
      <c r="AV6" s="36">
        <f t="shared" si="6"/>
        <v>340.39</v>
      </c>
      <c r="AW6" s="36">
        <f t="shared" si="6"/>
        <v>336.3</v>
      </c>
      <c r="AX6" s="36">
        <f t="shared" si="6"/>
        <v>301.93</v>
      </c>
      <c r="AY6" s="36">
        <f t="shared" si="6"/>
        <v>346.59</v>
      </c>
      <c r="AZ6" s="36">
        <f t="shared" si="6"/>
        <v>357.82</v>
      </c>
      <c r="BA6" s="36">
        <f t="shared" si="6"/>
        <v>355.5</v>
      </c>
      <c r="BB6" s="36">
        <f t="shared" si="6"/>
        <v>349.83</v>
      </c>
      <c r="BC6" s="36">
        <f t="shared" si="6"/>
        <v>360.86</v>
      </c>
      <c r="BD6" s="35" t="str">
        <f>IF(BD7="","",IF(BD7="-","【-】","【"&amp;SUBSTITUTE(TEXT(BD7,"#,##0.00"),"-","△")&amp;"】"))</f>
        <v>【264.97】</v>
      </c>
      <c r="BE6" s="36">
        <f>IF(BE7="",NA(),BE7)</f>
        <v>549.15</v>
      </c>
      <c r="BF6" s="36">
        <f t="shared" ref="BF6:BN6" si="7">IF(BF7="",NA(),BF7)</f>
        <v>582.48</v>
      </c>
      <c r="BG6" s="36">
        <f t="shared" si="7"/>
        <v>578.38</v>
      </c>
      <c r="BH6" s="36">
        <f t="shared" si="7"/>
        <v>587.01</v>
      </c>
      <c r="BI6" s="36">
        <f t="shared" si="7"/>
        <v>578.92999999999995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109.21</v>
      </c>
      <c r="BQ6" s="36">
        <f t="shared" ref="BQ6:BY6" si="8">IF(BQ7="",NA(),BQ7)</f>
        <v>102.73</v>
      </c>
      <c r="BR6" s="36">
        <f t="shared" si="8"/>
        <v>101.78</v>
      </c>
      <c r="BS6" s="36">
        <f t="shared" si="8"/>
        <v>97.41</v>
      </c>
      <c r="BT6" s="36">
        <f t="shared" si="8"/>
        <v>95.56</v>
      </c>
      <c r="BU6" s="36">
        <f t="shared" si="8"/>
        <v>105.71</v>
      </c>
      <c r="BV6" s="36">
        <f t="shared" si="8"/>
        <v>106.01</v>
      </c>
      <c r="BW6" s="36">
        <f t="shared" si="8"/>
        <v>104.57</v>
      </c>
      <c r="BX6" s="36">
        <f t="shared" si="8"/>
        <v>103.54</v>
      </c>
      <c r="BY6" s="36">
        <f t="shared" si="8"/>
        <v>103.32</v>
      </c>
      <c r="BZ6" s="35" t="str">
        <f>IF(BZ7="","",IF(BZ7="-","【-】","【"&amp;SUBSTITUTE(TEXT(BZ7,"#,##0.00"),"-","△")&amp;"】"))</f>
        <v>【103.24】</v>
      </c>
      <c r="CA6" s="36">
        <f>IF(CA7="",NA(),CA7)</f>
        <v>241.61</v>
      </c>
      <c r="CB6" s="36">
        <f t="shared" ref="CB6:CJ6" si="9">IF(CB7="",NA(),CB7)</f>
        <v>259.14999999999998</v>
      </c>
      <c r="CC6" s="36">
        <f t="shared" si="9"/>
        <v>260.83</v>
      </c>
      <c r="CD6" s="36">
        <f t="shared" si="9"/>
        <v>272.89</v>
      </c>
      <c r="CE6" s="36">
        <f t="shared" si="9"/>
        <v>278.89</v>
      </c>
      <c r="CF6" s="36">
        <f t="shared" si="9"/>
        <v>162.15</v>
      </c>
      <c r="CG6" s="36">
        <f t="shared" si="9"/>
        <v>162.24</v>
      </c>
      <c r="CH6" s="36">
        <f t="shared" si="9"/>
        <v>165.47</v>
      </c>
      <c r="CI6" s="36">
        <f t="shared" si="9"/>
        <v>167.46</v>
      </c>
      <c r="CJ6" s="36">
        <f t="shared" si="9"/>
        <v>168.56</v>
      </c>
      <c r="CK6" s="35" t="str">
        <f>IF(CK7="","",IF(CK7="-","【-】","【"&amp;SUBSTITUTE(TEXT(CK7,"#,##0.00"),"-","△")&amp;"】"))</f>
        <v>【168.38】</v>
      </c>
      <c r="CL6" s="36">
        <f>IF(CL7="",NA(),CL7)</f>
        <v>76.22</v>
      </c>
      <c r="CM6" s="36">
        <f t="shared" ref="CM6:CU6" si="10">IF(CM7="",NA(),CM7)</f>
        <v>75.94</v>
      </c>
      <c r="CN6" s="36">
        <f t="shared" si="10"/>
        <v>74.12</v>
      </c>
      <c r="CO6" s="36">
        <f t="shared" si="10"/>
        <v>72.48</v>
      </c>
      <c r="CP6" s="36">
        <f t="shared" si="10"/>
        <v>72.900000000000006</v>
      </c>
      <c r="CQ6" s="36">
        <f t="shared" si="10"/>
        <v>59.34</v>
      </c>
      <c r="CR6" s="36">
        <f t="shared" si="10"/>
        <v>59.11</v>
      </c>
      <c r="CS6" s="36">
        <f t="shared" si="10"/>
        <v>59.74</v>
      </c>
      <c r="CT6" s="36">
        <f t="shared" si="10"/>
        <v>59.46</v>
      </c>
      <c r="CU6" s="36">
        <f t="shared" si="10"/>
        <v>59.51</v>
      </c>
      <c r="CV6" s="35" t="str">
        <f>IF(CV7="","",IF(CV7="-","【-】","【"&amp;SUBSTITUTE(TEXT(CV7,"#,##0.00"),"-","△")&amp;"】"))</f>
        <v>【60.00】</v>
      </c>
      <c r="CW6" s="36">
        <f>IF(CW7="",NA(),CW7)</f>
        <v>84.54</v>
      </c>
      <c r="CX6" s="36">
        <f t="shared" ref="CX6:DF6" si="11">IF(CX7="",NA(),CX7)</f>
        <v>83.4</v>
      </c>
      <c r="CY6" s="36">
        <f t="shared" si="11"/>
        <v>85.36</v>
      </c>
      <c r="CZ6" s="36">
        <f t="shared" si="11"/>
        <v>86.4</v>
      </c>
      <c r="DA6" s="36">
        <f t="shared" si="11"/>
        <v>84.78</v>
      </c>
      <c r="DB6" s="36">
        <f t="shared" si="11"/>
        <v>87.74</v>
      </c>
      <c r="DC6" s="36">
        <f t="shared" si="11"/>
        <v>87.91</v>
      </c>
      <c r="DD6" s="36">
        <f t="shared" si="11"/>
        <v>87.28</v>
      </c>
      <c r="DE6" s="36">
        <f t="shared" si="11"/>
        <v>87.41</v>
      </c>
      <c r="DF6" s="36">
        <f t="shared" si="11"/>
        <v>87.08</v>
      </c>
      <c r="DG6" s="35" t="str">
        <f>IF(DG7="","",IF(DG7="-","【-】","【"&amp;SUBSTITUTE(TEXT(DG7,"#,##0.00"),"-","△")&amp;"】"))</f>
        <v>【89.80】</v>
      </c>
      <c r="DH6" s="36">
        <f>IF(DH7="",NA(),DH7)</f>
        <v>43.99</v>
      </c>
      <c r="DI6" s="36">
        <f t="shared" ref="DI6:DQ6" si="12">IF(DI7="",NA(),DI7)</f>
        <v>44.3</v>
      </c>
      <c r="DJ6" s="36">
        <f t="shared" si="12"/>
        <v>44.03</v>
      </c>
      <c r="DK6" s="36">
        <f t="shared" si="12"/>
        <v>43.05</v>
      </c>
      <c r="DL6" s="36">
        <f t="shared" si="12"/>
        <v>44.08</v>
      </c>
      <c r="DM6" s="36">
        <f t="shared" si="12"/>
        <v>46.27</v>
      </c>
      <c r="DN6" s="36">
        <f t="shared" si="12"/>
        <v>46.88</v>
      </c>
      <c r="DO6" s="36">
        <f t="shared" si="12"/>
        <v>46.94</v>
      </c>
      <c r="DP6" s="36">
        <f t="shared" si="12"/>
        <v>47.62</v>
      </c>
      <c r="DQ6" s="36">
        <f t="shared" si="12"/>
        <v>48.55</v>
      </c>
      <c r="DR6" s="35" t="str">
        <f>IF(DR7="","",IF(DR7="-","【-】","【"&amp;SUBSTITUTE(TEXT(DR7,"#,##0.00"),"-","△")&amp;"】"))</f>
        <v>【49.59】</v>
      </c>
      <c r="DS6" s="36">
        <f>IF(DS7="",NA(),DS7)</f>
        <v>29.48</v>
      </c>
      <c r="DT6" s="36">
        <f t="shared" ref="DT6:EB6" si="13">IF(DT7="",NA(),DT7)</f>
        <v>29.76</v>
      </c>
      <c r="DU6" s="36">
        <f t="shared" si="13"/>
        <v>34.619999999999997</v>
      </c>
      <c r="DV6" s="36">
        <f t="shared" si="13"/>
        <v>33.090000000000003</v>
      </c>
      <c r="DW6" s="36">
        <f t="shared" si="13"/>
        <v>31.3</v>
      </c>
      <c r="DX6" s="36">
        <f t="shared" si="13"/>
        <v>10.93</v>
      </c>
      <c r="DY6" s="36">
        <f t="shared" si="13"/>
        <v>13.39</v>
      </c>
      <c r="DZ6" s="36">
        <f t="shared" si="13"/>
        <v>14.48</v>
      </c>
      <c r="EA6" s="36">
        <f t="shared" si="13"/>
        <v>16.27</v>
      </c>
      <c r="EB6" s="36">
        <f t="shared" si="13"/>
        <v>17.11</v>
      </c>
      <c r="EC6" s="35" t="str">
        <f>IF(EC7="","",IF(EC7="-","【-】","【"&amp;SUBSTITUTE(TEXT(EC7,"#,##0.00"),"-","△")&amp;"】"))</f>
        <v>【19.44】</v>
      </c>
      <c r="ED6" s="36">
        <f>IF(ED7="",NA(),ED7)</f>
        <v>4.18</v>
      </c>
      <c r="EE6" s="36">
        <f t="shared" ref="EE6:EM6" si="14">IF(EE7="",NA(),EE7)</f>
        <v>0.24</v>
      </c>
      <c r="EF6" s="36">
        <f t="shared" si="14"/>
        <v>0.49</v>
      </c>
      <c r="EG6" s="36">
        <f t="shared" si="14"/>
        <v>0.72</v>
      </c>
      <c r="EH6" s="36">
        <f t="shared" si="14"/>
        <v>0.53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42129</v>
      </c>
      <c r="D7" s="38">
        <v>46</v>
      </c>
      <c r="E7" s="38">
        <v>1</v>
      </c>
      <c r="F7" s="38">
        <v>0</v>
      </c>
      <c r="G7" s="38">
        <v>1</v>
      </c>
      <c r="H7" s="38" t="s">
        <v>93</v>
      </c>
      <c r="I7" s="38" t="s">
        <v>94</v>
      </c>
      <c r="J7" s="38" t="s">
        <v>95</v>
      </c>
      <c r="K7" s="38" t="s">
        <v>96</v>
      </c>
      <c r="L7" s="38" t="s">
        <v>97</v>
      </c>
      <c r="M7" s="38" t="s">
        <v>98</v>
      </c>
      <c r="N7" s="39" t="s">
        <v>99</v>
      </c>
      <c r="O7" s="39">
        <v>58.36</v>
      </c>
      <c r="P7" s="39">
        <v>99.56</v>
      </c>
      <c r="Q7" s="39">
        <v>5360</v>
      </c>
      <c r="R7" s="39">
        <v>78596</v>
      </c>
      <c r="S7" s="39">
        <v>536.12</v>
      </c>
      <c r="T7" s="39">
        <v>146.6</v>
      </c>
      <c r="U7" s="39">
        <v>77444</v>
      </c>
      <c r="V7" s="39">
        <v>540.72</v>
      </c>
      <c r="W7" s="39">
        <v>143.22</v>
      </c>
      <c r="X7" s="39">
        <v>114.12</v>
      </c>
      <c r="Y7" s="39">
        <v>108.39</v>
      </c>
      <c r="Z7" s="39">
        <v>106.59</v>
      </c>
      <c r="AA7" s="39">
        <v>102.67</v>
      </c>
      <c r="AB7" s="39">
        <v>101.34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236.4</v>
      </c>
      <c r="AU7" s="39">
        <v>310.3</v>
      </c>
      <c r="AV7" s="39">
        <v>340.39</v>
      </c>
      <c r="AW7" s="39">
        <v>336.3</v>
      </c>
      <c r="AX7" s="39">
        <v>301.93</v>
      </c>
      <c r="AY7" s="39">
        <v>346.59</v>
      </c>
      <c r="AZ7" s="39">
        <v>357.82</v>
      </c>
      <c r="BA7" s="39">
        <v>355.5</v>
      </c>
      <c r="BB7" s="39">
        <v>349.83</v>
      </c>
      <c r="BC7" s="39">
        <v>360.86</v>
      </c>
      <c r="BD7" s="39">
        <v>264.97000000000003</v>
      </c>
      <c r="BE7" s="39">
        <v>549.15</v>
      </c>
      <c r="BF7" s="39">
        <v>582.48</v>
      </c>
      <c r="BG7" s="39">
        <v>578.38</v>
      </c>
      <c r="BH7" s="39">
        <v>587.01</v>
      </c>
      <c r="BI7" s="39">
        <v>578.92999999999995</v>
      </c>
      <c r="BJ7" s="39">
        <v>312.02999999999997</v>
      </c>
      <c r="BK7" s="39">
        <v>307.45999999999998</v>
      </c>
      <c r="BL7" s="39">
        <v>312.58</v>
      </c>
      <c r="BM7" s="39">
        <v>314.87</v>
      </c>
      <c r="BN7" s="39">
        <v>309.27999999999997</v>
      </c>
      <c r="BO7" s="39">
        <v>266.61</v>
      </c>
      <c r="BP7" s="39">
        <v>109.21</v>
      </c>
      <c r="BQ7" s="39">
        <v>102.73</v>
      </c>
      <c r="BR7" s="39">
        <v>101.78</v>
      </c>
      <c r="BS7" s="39">
        <v>97.41</v>
      </c>
      <c r="BT7" s="39">
        <v>95.56</v>
      </c>
      <c r="BU7" s="39">
        <v>105.71</v>
      </c>
      <c r="BV7" s="39">
        <v>106.01</v>
      </c>
      <c r="BW7" s="39">
        <v>104.57</v>
      </c>
      <c r="BX7" s="39">
        <v>103.54</v>
      </c>
      <c r="BY7" s="39">
        <v>103.32</v>
      </c>
      <c r="BZ7" s="39">
        <v>103.24</v>
      </c>
      <c r="CA7" s="39">
        <v>241.61</v>
      </c>
      <c r="CB7" s="39">
        <v>259.14999999999998</v>
      </c>
      <c r="CC7" s="39">
        <v>260.83</v>
      </c>
      <c r="CD7" s="39">
        <v>272.89</v>
      </c>
      <c r="CE7" s="39">
        <v>278.89</v>
      </c>
      <c r="CF7" s="39">
        <v>162.15</v>
      </c>
      <c r="CG7" s="39">
        <v>162.24</v>
      </c>
      <c r="CH7" s="39">
        <v>165.47</v>
      </c>
      <c r="CI7" s="39">
        <v>167.46</v>
      </c>
      <c r="CJ7" s="39">
        <v>168.56</v>
      </c>
      <c r="CK7" s="39">
        <v>168.38</v>
      </c>
      <c r="CL7" s="39">
        <v>76.22</v>
      </c>
      <c r="CM7" s="39">
        <v>75.94</v>
      </c>
      <c r="CN7" s="39">
        <v>74.12</v>
      </c>
      <c r="CO7" s="39">
        <v>72.48</v>
      </c>
      <c r="CP7" s="39">
        <v>72.900000000000006</v>
      </c>
      <c r="CQ7" s="39">
        <v>59.34</v>
      </c>
      <c r="CR7" s="39">
        <v>59.11</v>
      </c>
      <c r="CS7" s="39">
        <v>59.74</v>
      </c>
      <c r="CT7" s="39">
        <v>59.46</v>
      </c>
      <c r="CU7" s="39">
        <v>59.51</v>
      </c>
      <c r="CV7" s="39">
        <v>60</v>
      </c>
      <c r="CW7" s="39">
        <v>84.54</v>
      </c>
      <c r="CX7" s="39">
        <v>83.4</v>
      </c>
      <c r="CY7" s="39">
        <v>85.36</v>
      </c>
      <c r="CZ7" s="39">
        <v>86.4</v>
      </c>
      <c r="DA7" s="39">
        <v>84.78</v>
      </c>
      <c r="DB7" s="39">
        <v>87.74</v>
      </c>
      <c r="DC7" s="39">
        <v>87.91</v>
      </c>
      <c r="DD7" s="39">
        <v>87.28</v>
      </c>
      <c r="DE7" s="39">
        <v>87.41</v>
      </c>
      <c r="DF7" s="39">
        <v>87.08</v>
      </c>
      <c r="DG7" s="39">
        <v>89.8</v>
      </c>
      <c r="DH7" s="39">
        <v>43.99</v>
      </c>
      <c r="DI7" s="39">
        <v>44.3</v>
      </c>
      <c r="DJ7" s="39">
        <v>44.03</v>
      </c>
      <c r="DK7" s="39">
        <v>43.05</v>
      </c>
      <c r="DL7" s="39">
        <v>44.08</v>
      </c>
      <c r="DM7" s="39">
        <v>46.27</v>
      </c>
      <c r="DN7" s="39">
        <v>46.88</v>
      </c>
      <c r="DO7" s="39">
        <v>46.94</v>
      </c>
      <c r="DP7" s="39">
        <v>47.62</v>
      </c>
      <c r="DQ7" s="39">
        <v>48.55</v>
      </c>
      <c r="DR7" s="39">
        <v>49.59</v>
      </c>
      <c r="DS7" s="39">
        <v>29.48</v>
      </c>
      <c r="DT7" s="39">
        <v>29.76</v>
      </c>
      <c r="DU7" s="39">
        <v>34.619999999999997</v>
      </c>
      <c r="DV7" s="39">
        <v>33.090000000000003</v>
      </c>
      <c r="DW7" s="39">
        <v>31.3</v>
      </c>
      <c r="DX7" s="39">
        <v>10.93</v>
      </c>
      <c r="DY7" s="39">
        <v>13.39</v>
      </c>
      <c r="DZ7" s="39">
        <v>14.48</v>
      </c>
      <c r="EA7" s="39">
        <v>16.27</v>
      </c>
      <c r="EB7" s="39">
        <v>17.11</v>
      </c>
      <c r="EC7" s="39">
        <v>19.440000000000001</v>
      </c>
      <c r="ED7" s="39">
        <v>4.18</v>
      </c>
      <c r="EE7" s="39">
        <v>0.24</v>
      </c>
      <c r="EF7" s="39">
        <v>0.49</v>
      </c>
      <c r="EG7" s="39">
        <v>0.72</v>
      </c>
      <c r="EH7" s="39">
        <v>0.53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2021-02-04T07:25:22Z</cp:lastPrinted>
  <dcterms:created xsi:type="dcterms:W3CDTF">2020-12-04T02:03:13Z</dcterms:created>
  <dcterms:modified xsi:type="dcterms:W3CDTF">2021-02-09T00:09:49Z</dcterms:modified>
  <cp:category/>
</cp:coreProperties>
</file>